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Matt Manousoff" algorithmName="SHA-512" hashValue="bJJqXA3KFx7EFdYpwjjeMGFOwo77aypHzjsnQGGa6sfrHNnt1+aKawOFQZ8LW9Dsfw8jTdVDSpspVpNO3tfmIA==" saltValue="sGOAoARI3Nr0gJFFSMciZ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nousoff\Desktop\"/>
    </mc:Choice>
  </mc:AlternateContent>
  <bookViews>
    <workbookView xWindow="0" yWindow="0" windowWidth="21570" windowHeight="7845" tabRatio="718" firstSheet="12" activeTab="17"/>
  </bookViews>
  <sheets>
    <sheet name="2013Q1" sheetId="1" state="hidden" r:id="rId1"/>
    <sheet name="2013Q2" sheetId="5" state="hidden" r:id="rId2"/>
    <sheet name="2013Q3" sheetId="8" state="hidden" r:id="rId3"/>
    <sheet name="2013Q4" sheetId="9" state="hidden" r:id="rId4"/>
    <sheet name="2014Q1" sheetId="10" state="hidden" r:id="rId5"/>
    <sheet name="2014Q2" sheetId="11" state="hidden" r:id="rId6"/>
    <sheet name="2014Q3" sheetId="12" state="hidden" r:id="rId7"/>
    <sheet name="2014Q4" sheetId="13" state="hidden" r:id="rId8"/>
    <sheet name="2015Q1" sheetId="14" state="hidden" r:id="rId9"/>
    <sheet name="2015Q2" sheetId="15" state="hidden" r:id="rId10"/>
    <sheet name="2015Q3" sheetId="16" state="hidden" r:id="rId11"/>
    <sheet name="2015Q4" sheetId="17" state="hidden" r:id="rId12"/>
    <sheet name="Historical Trends" sheetId="24" r:id="rId13"/>
    <sheet name="Quarterly Trends" sheetId="25" r:id="rId14"/>
    <sheet name="2016Q1" sheetId="18" r:id="rId15"/>
    <sheet name="2016Q2" sheetId="22" r:id="rId16"/>
    <sheet name="2016Q3" sheetId="23" r:id="rId17"/>
    <sheet name="2016Q4" sheetId="21" r:id="rId18"/>
  </sheets>
  <definedNames>
    <definedName name="_xlnm.Print_Area" localSheetId="0">'2013Q1'!$A$7:$H$56</definedName>
    <definedName name="_xlnm.Print_Area" localSheetId="1">'2013Q2'!$A$7:$H$56</definedName>
    <definedName name="_xlnm.Print_Area" localSheetId="2">'2013Q3'!$A$7:$H$56</definedName>
    <definedName name="_xlnm.Print_Area" localSheetId="3">'2013Q4'!$A$7:$H$56</definedName>
    <definedName name="_xlnm.Print_Area" localSheetId="8">'2015Q1'!$A$1:$H$57</definedName>
    <definedName name="_xlnm.Print_Area" localSheetId="9">'2015Q2'!$A$1:$H$39</definedName>
    <definedName name="_xlnm.Print_Area" localSheetId="12">'Historical Trends'!$A$1:$L$61</definedName>
    <definedName name="_xlnm.Print_Area" localSheetId="13">'Quarterly Trends'!$A$1:$T$79</definedName>
  </definedNames>
  <calcPr calcId="152511"/>
</workbook>
</file>

<file path=xl/calcChain.xml><?xml version="1.0" encoding="utf-8"?>
<calcChain xmlns="http://schemas.openxmlformats.org/spreadsheetml/2006/main">
  <c r="Z55" i="25" l="1"/>
  <c r="Z53" i="25"/>
  <c r="Z52" i="25"/>
  <c r="Z51" i="25"/>
  <c r="Z50" i="25"/>
  <c r="Z54" i="25" s="1"/>
  <c r="Y53" i="25"/>
  <c r="Y52" i="25"/>
  <c r="Y51" i="25"/>
  <c r="Y55" i="25" s="1"/>
  <c r="Y50" i="25"/>
  <c r="Y54" i="25" s="1"/>
  <c r="W53" i="25"/>
  <c r="W52" i="25"/>
  <c r="W51" i="25"/>
  <c r="W55" i="25" s="1"/>
  <c r="W50" i="25"/>
  <c r="W54" i="25" s="1"/>
  <c r="V53" i="25"/>
  <c r="V52" i="25"/>
  <c r="V51" i="25"/>
  <c r="V55" i="25" s="1"/>
  <c r="V50" i="25"/>
  <c r="V54" i="25" s="1"/>
  <c r="T53" i="25"/>
  <c r="T52" i="25"/>
  <c r="T51" i="25"/>
  <c r="T55" i="25" s="1"/>
  <c r="T50" i="25"/>
  <c r="S53" i="25"/>
  <c r="S52" i="25"/>
  <c r="S51" i="25"/>
  <c r="S55" i="25" s="1"/>
  <c r="S50" i="25"/>
  <c r="Q55" i="25"/>
  <c r="Q53" i="25"/>
  <c r="Q52" i="25"/>
  <c r="Q51" i="25"/>
  <c r="Q50" i="25"/>
  <c r="Q54" i="25" s="1"/>
  <c r="Q56" i="25" s="1"/>
  <c r="P53" i="25"/>
  <c r="P52" i="25"/>
  <c r="P51" i="25"/>
  <c r="P55" i="25" s="1"/>
  <c r="P50" i="25"/>
  <c r="P54" i="25" s="1"/>
  <c r="N53" i="25"/>
  <c r="N52" i="25"/>
  <c r="N51" i="25"/>
  <c r="N55" i="25" s="1"/>
  <c r="N50" i="25"/>
  <c r="M53" i="25"/>
  <c r="M55" i="25" s="1"/>
  <c r="M52" i="25"/>
  <c r="M51" i="25"/>
  <c r="M50" i="25"/>
  <c r="K53" i="25"/>
  <c r="K52" i="25"/>
  <c r="K51" i="25"/>
  <c r="K50" i="25"/>
  <c r="K54" i="25" s="1"/>
  <c r="J53" i="25"/>
  <c r="J52" i="25"/>
  <c r="J51" i="25"/>
  <c r="J50" i="25"/>
  <c r="J54" i="25" s="1"/>
  <c r="H53" i="25"/>
  <c r="H52" i="25"/>
  <c r="H51" i="25"/>
  <c r="H50" i="25"/>
  <c r="H54" i="25" s="1"/>
  <c r="G53" i="25"/>
  <c r="G52" i="25"/>
  <c r="G51" i="25"/>
  <c r="G50" i="25"/>
  <c r="G54" i="25" s="1"/>
  <c r="E55" i="25"/>
  <c r="E53" i="25"/>
  <c r="E52" i="25"/>
  <c r="E51" i="25"/>
  <c r="E50" i="25"/>
  <c r="E54" i="25" s="1"/>
  <c r="D51" i="25"/>
  <c r="D55" i="25" s="1"/>
  <c r="D52" i="25"/>
  <c r="D53" i="25"/>
  <c r="D50" i="25"/>
  <c r="D40" i="25"/>
  <c r="D41" i="25"/>
  <c r="E40" i="25"/>
  <c r="E42" i="25" s="1"/>
  <c r="E41" i="25"/>
  <c r="G40" i="25"/>
  <c r="G41" i="25"/>
  <c r="H40" i="25"/>
  <c r="H41" i="25"/>
  <c r="Z41" i="25"/>
  <c r="Z40" i="25"/>
  <c r="Z42" i="25" s="1"/>
  <c r="Y41" i="25"/>
  <c r="Y40" i="25"/>
  <c r="W41" i="25"/>
  <c r="W40" i="25"/>
  <c r="W42" i="25" s="1"/>
  <c r="V41" i="25"/>
  <c r="V40" i="25"/>
  <c r="T41" i="25"/>
  <c r="T40" i="25"/>
  <c r="T42" i="25" s="1"/>
  <c r="S41" i="25"/>
  <c r="S40" i="25"/>
  <c r="Q41" i="25"/>
  <c r="Q40" i="25"/>
  <c r="P41" i="25"/>
  <c r="P40" i="25"/>
  <c r="P42" i="25" s="1"/>
  <c r="N41" i="25"/>
  <c r="N40" i="25"/>
  <c r="N42" i="25" s="1"/>
  <c r="M41" i="25"/>
  <c r="M40" i="25"/>
  <c r="K41" i="25"/>
  <c r="K40" i="25"/>
  <c r="K42" i="25" s="1"/>
  <c r="J41" i="25"/>
  <c r="J40" i="25"/>
  <c r="J42" i="25" s="1"/>
  <c r="Z27" i="25"/>
  <c r="Z26" i="25"/>
  <c r="Z28" i="25" s="1"/>
  <c r="Y27" i="25"/>
  <c r="Y26" i="25"/>
  <c r="W27" i="25"/>
  <c r="W26" i="25"/>
  <c r="W28" i="25" s="1"/>
  <c r="V27" i="25"/>
  <c r="V26" i="25"/>
  <c r="T27" i="25"/>
  <c r="T26" i="25"/>
  <c r="T28" i="25" s="1"/>
  <c r="S27" i="25"/>
  <c r="S26" i="25"/>
  <c r="Q27" i="25"/>
  <c r="Q26" i="25"/>
  <c r="Q28" i="25" s="1"/>
  <c r="P27" i="25"/>
  <c r="P28" i="25" s="1"/>
  <c r="P26" i="25"/>
  <c r="N27" i="25"/>
  <c r="N26" i="25"/>
  <c r="N28" i="25" s="1"/>
  <c r="M27" i="25"/>
  <c r="M26" i="25"/>
  <c r="K27" i="25"/>
  <c r="K26" i="25"/>
  <c r="K28" i="25" s="1"/>
  <c r="J27" i="25"/>
  <c r="J26" i="25"/>
  <c r="H27" i="25"/>
  <c r="H26" i="25"/>
  <c r="H28" i="25" s="1"/>
  <c r="G27" i="25"/>
  <c r="G26" i="25"/>
  <c r="E27" i="25"/>
  <c r="E26" i="25"/>
  <c r="E28" i="25" s="1"/>
  <c r="D27" i="25"/>
  <c r="D26" i="25"/>
  <c r="D28" i="25" s="1"/>
  <c r="Z13" i="25"/>
  <c r="Z12" i="25"/>
  <c r="Y13" i="25"/>
  <c r="Y12" i="25"/>
  <c r="Y14" i="25" s="1"/>
  <c r="W13" i="25"/>
  <c r="W12" i="25"/>
  <c r="V13" i="25"/>
  <c r="V12" i="25"/>
  <c r="V14" i="25" s="1"/>
  <c r="T13" i="25"/>
  <c r="T12" i="25"/>
  <c r="S13" i="25"/>
  <c r="S12" i="25"/>
  <c r="S14" i="25" s="1"/>
  <c r="Q13" i="25"/>
  <c r="Q12" i="25"/>
  <c r="P13" i="25"/>
  <c r="P12" i="25"/>
  <c r="P14" i="25" s="1"/>
  <c r="N13" i="25"/>
  <c r="N12" i="25"/>
  <c r="M13" i="25"/>
  <c r="M12" i="25"/>
  <c r="M14" i="25" s="1"/>
  <c r="K13" i="25"/>
  <c r="K12" i="25"/>
  <c r="J13" i="25"/>
  <c r="J12" i="25"/>
  <c r="J14" i="25" s="1"/>
  <c r="H13" i="25"/>
  <c r="H12" i="25"/>
  <c r="G13" i="25"/>
  <c r="G12" i="25"/>
  <c r="G14" i="25" s="1"/>
  <c r="E13" i="25"/>
  <c r="E12" i="25"/>
  <c r="D13" i="25"/>
  <c r="D12" i="25"/>
  <c r="D14" i="25" s="1"/>
  <c r="M53" i="24"/>
  <c r="M52" i="24"/>
  <c r="M51" i="24"/>
  <c r="M55" i="24" s="1"/>
  <c r="M50" i="24"/>
  <c r="M54" i="24" s="1"/>
  <c r="K53" i="24"/>
  <c r="K52" i="24"/>
  <c r="K51" i="24"/>
  <c r="K55" i="24" s="1"/>
  <c r="K50" i="24"/>
  <c r="K54" i="24" s="1"/>
  <c r="K56" i="24" s="1"/>
  <c r="I53" i="24"/>
  <c r="I52" i="24"/>
  <c r="I51" i="24"/>
  <c r="I55" i="24" s="1"/>
  <c r="I50" i="24"/>
  <c r="I54" i="24" s="1"/>
  <c r="I56" i="24" s="1"/>
  <c r="G55" i="24"/>
  <c r="G54" i="24"/>
  <c r="G56" i="24" s="1"/>
  <c r="G53" i="24"/>
  <c r="G52" i="24"/>
  <c r="G51" i="24"/>
  <c r="G50" i="24"/>
  <c r="E53" i="24"/>
  <c r="E52" i="24"/>
  <c r="E51" i="24"/>
  <c r="E55" i="24" s="1"/>
  <c r="E50" i="24"/>
  <c r="E54" i="24" s="1"/>
  <c r="D53" i="24"/>
  <c r="D52" i="24"/>
  <c r="D51" i="24"/>
  <c r="D55" i="24" s="1"/>
  <c r="D50" i="24"/>
  <c r="D54" i="24" s="1"/>
  <c r="E28" i="24"/>
  <c r="D28" i="24"/>
  <c r="M27" i="24"/>
  <c r="K27" i="24"/>
  <c r="K28" i="24" s="1"/>
  <c r="I27" i="24"/>
  <c r="G27" i="24"/>
  <c r="E27" i="24"/>
  <c r="D27" i="24"/>
  <c r="M26" i="24"/>
  <c r="M28" i="24" s="1"/>
  <c r="K26" i="24"/>
  <c r="I26" i="24"/>
  <c r="I28" i="24" s="1"/>
  <c r="G26" i="24"/>
  <c r="G28" i="24" s="1"/>
  <c r="E26" i="24"/>
  <c r="D26" i="24"/>
  <c r="M14" i="24"/>
  <c r="M13" i="24"/>
  <c r="K13" i="24"/>
  <c r="I13" i="24"/>
  <c r="G13" i="24"/>
  <c r="E13" i="24"/>
  <c r="E14" i="24" s="1"/>
  <c r="D13" i="24"/>
  <c r="M12" i="24"/>
  <c r="K12" i="24"/>
  <c r="K14" i="24" s="1"/>
  <c r="I12" i="24"/>
  <c r="I14" i="24" s="1"/>
  <c r="G12" i="24"/>
  <c r="G14" i="24" s="1"/>
  <c r="E12" i="24"/>
  <c r="D12" i="24"/>
  <c r="D14" i="24" s="1"/>
  <c r="I42" i="24"/>
  <c r="G42" i="24"/>
  <c r="M41" i="24"/>
  <c r="K41" i="24"/>
  <c r="I41" i="24"/>
  <c r="G41" i="24"/>
  <c r="E41" i="24"/>
  <c r="D41" i="24"/>
  <c r="M40" i="24"/>
  <c r="M42" i="24" s="1"/>
  <c r="K40" i="24"/>
  <c r="K42" i="24" s="1"/>
  <c r="I40" i="24"/>
  <c r="G40" i="24"/>
  <c r="E40" i="24"/>
  <c r="E42" i="24" s="1"/>
  <c r="D40" i="24"/>
  <c r="D42" i="24" s="1"/>
  <c r="D56" i="24" l="1"/>
  <c r="E56" i="24"/>
  <c r="D42" i="25"/>
  <c r="G56" i="25"/>
  <c r="J56" i="25"/>
  <c r="M54" i="25"/>
  <c r="M56" i="25" s="1"/>
  <c r="J28" i="25"/>
  <c r="V28" i="25"/>
  <c r="G55" i="25"/>
  <c r="J55" i="25"/>
  <c r="T54" i="25"/>
  <c r="T56" i="25" s="1"/>
  <c r="H14" i="25"/>
  <c r="T14" i="25"/>
  <c r="V42" i="25"/>
  <c r="P56" i="25"/>
  <c r="W56" i="25"/>
  <c r="E56" i="25"/>
  <c r="Z56" i="25"/>
  <c r="G42" i="25"/>
  <c r="H56" i="25"/>
  <c r="S54" i="25"/>
  <c r="S56" i="25" s="1"/>
  <c r="G28" i="25"/>
  <c r="M28" i="25"/>
  <c r="S28" i="25"/>
  <c r="Y28" i="25"/>
  <c r="H55" i="25"/>
  <c r="K55" i="25"/>
  <c r="N54" i="25"/>
  <c r="N56" i="25" s="1"/>
  <c r="E14" i="25"/>
  <c r="Q14" i="25"/>
  <c r="W14" i="25"/>
  <c r="M42" i="25"/>
  <c r="S42" i="25"/>
  <c r="Y42" i="25"/>
  <c r="D54" i="25"/>
  <c r="D56" i="25" s="1"/>
  <c r="V56" i="25"/>
  <c r="Q42" i="25"/>
  <c r="H42" i="25"/>
  <c r="Z14" i="25"/>
  <c r="N14" i="25"/>
  <c r="K14" i="25"/>
  <c r="Y56" i="25"/>
  <c r="K56" i="25"/>
  <c r="M56" i="24"/>
  <c r="O36" i="24" l="1"/>
  <c r="Z79" i="25" l="1"/>
  <c r="BW79" i="25" s="1"/>
  <c r="Y79" i="25"/>
  <c r="W79" i="25"/>
  <c r="BV79" i="25" s="1"/>
  <c r="V79" i="25"/>
  <c r="T79" i="25"/>
  <c r="BU79" i="25" s="1"/>
  <c r="S79" i="25"/>
  <c r="Q79" i="25"/>
  <c r="BT79" i="25" s="1"/>
  <c r="P79" i="25"/>
  <c r="N79" i="25"/>
  <c r="M79" i="25"/>
  <c r="K79" i="25"/>
  <c r="BR79" i="25" s="1"/>
  <c r="J79" i="25"/>
  <c r="BN79" i="25" s="1"/>
  <c r="H79" i="25"/>
  <c r="G79" i="25"/>
  <c r="BM79" i="25" s="1"/>
  <c r="E79" i="25"/>
  <c r="BP79" i="25" s="1"/>
  <c r="D79" i="25"/>
  <c r="F79" i="25" s="1"/>
  <c r="Z78" i="25"/>
  <c r="BW78" i="25" s="1"/>
  <c r="Y78" i="25"/>
  <c r="W78" i="25"/>
  <c r="V78" i="25"/>
  <c r="T78" i="25"/>
  <c r="S78" i="25"/>
  <c r="Q78" i="25"/>
  <c r="BT78" i="25" s="1"/>
  <c r="P78" i="25"/>
  <c r="P80" i="25" s="1"/>
  <c r="N78" i="25"/>
  <c r="BS78" i="25" s="1"/>
  <c r="M78" i="25"/>
  <c r="BO78" i="25" s="1"/>
  <c r="K78" i="25"/>
  <c r="BR78" i="25" s="1"/>
  <c r="J78" i="25"/>
  <c r="BN78" i="25" s="1"/>
  <c r="H78" i="25"/>
  <c r="BQ78" i="25" s="1"/>
  <c r="G78" i="25"/>
  <c r="BM78" i="25" s="1"/>
  <c r="E78" i="25"/>
  <c r="BP78" i="25" s="1"/>
  <c r="D78" i="25"/>
  <c r="BL78" i="25" s="1"/>
  <c r="M81" i="24"/>
  <c r="AK81" i="24" s="1"/>
  <c r="K81" i="24"/>
  <c r="AJ81" i="24" s="1"/>
  <c r="I81" i="24"/>
  <c r="AI81" i="24" s="1"/>
  <c r="G81" i="24"/>
  <c r="AH81" i="24" s="1"/>
  <c r="E81" i="24"/>
  <c r="AG81" i="24" s="1"/>
  <c r="D81" i="24"/>
  <c r="AF81" i="24" s="1"/>
  <c r="D80" i="24"/>
  <c r="AF80" i="24" s="1"/>
  <c r="M80" i="24"/>
  <c r="AK80" i="24" s="1"/>
  <c r="K80" i="24"/>
  <c r="AJ80" i="24" s="1"/>
  <c r="I80" i="24"/>
  <c r="AI80" i="24" s="1"/>
  <c r="G80" i="24"/>
  <c r="AH80" i="24" s="1"/>
  <c r="E80" i="24"/>
  <c r="AG80" i="24" s="1"/>
  <c r="W80" i="25" l="1"/>
  <c r="BV80" i="25" s="1"/>
  <c r="T80" i="25"/>
  <c r="BU80" i="25" s="1"/>
  <c r="U79" i="25"/>
  <c r="BU78" i="25"/>
  <c r="R79" i="25"/>
  <c r="M80" i="25"/>
  <c r="BO80" i="25" s="1"/>
  <c r="H80" i="25"/>
  <c r="BQ80" i="25" s="1"/>
  <c r="G80" i="25"/>
  <c r="BM80" i="25" s="1"/>
  <c r="AA79" i="25"/>
  <c r="BV78" i="25"/>
  <c r="X79" i="25"/>
  <c r="N80" i="25"/>
  <c r="BS80" i="25" s="1"/>
  <c r="BS79" i="25"/>
  <c r="BO79" i="25"/>
  <c r="O79" i="25"/>
  <c r="K80" i="25"/>
  <c r="BR80" i="25" s="1"/>
  <c r="J80" i="25"/>
  <c r="BN80" i="25" s="1"/>
  <c r="BQ79" i="25"/>
  <c r="BL79" i="25"/>
  <c r="D80" i="25"/>
  <c r="BL80" i="25" s="1"/>
  <c r="Y80" i="25"/>
  <c r="V80" i="25"/>
  <c r="L79" i="25"/>
  <c r="I79" i="25"/>
  <c r="E80" i="25"/>
  <c r="BP80" i="25" s="1"/>
  <c r="Z80" i="25"/>
  <c r="BW80" i="25" s="1"/>
  <c r="AA78" i="25"/>
  <c r="X78" i="25"/>
  <c r="U78" i="25"/>
  <c r="S80" i="25"/>
  <c r="Q80" i="25"/>
  <c r="R78" i="25"/>
  <c r="O78" i="25"/>
  <c r="L78" i="25"/>
  <c r="I78" i="25"/>
  <c r="F78" i="25"/>
  <c r="M82" i="24"/>
  <c r="N81" i="24"/>
  <c r="K82" i="24"/>
  <c r="L81" i="24"/>
  <c r="I82" i="24"/>
  <c r="AI82" i="24" s="1"/>
  <c r="J81" i="24"/>
  <c r="H81" i="24"/>
  <c r="F81" i="24"/>
  <c r="D82" i="24"/>
  <c r="N80" i="24"/>
  <c r="J80" i="24"/>
  <c r="L80" i="24"/>
  <c r="G82" i="24"/>
  <c r="AH82" i="24" s="1"/>
  <c r="H80" i="24"/>
  <c r="F80" i="24"/>
  <c r="E82" i="24"/>
  <c r="AG82" i="24" s="1"/>
  <c r="BW67" i="25"/>
  <c r="BV67" i="25"/>
  <c r="BU67" i="25"/>
  <c r="BT67" i="25"/>
  <c r="BW66" i="25"/>
  <c r="BV66" i="25"/>
  <c r="BU66" i="25"/>
  <c r="BT66" i="25"/>
  <c r="BS67" i="25"/>
  <c r="BR67" i="25"/>
  <c r="BQ67" i="25"/>
  <c r="BP67" i="25"/>
  <c r="BO67" i="25"/>
  <c r="BN67" i="25"/>
  <c r="BM67" i="25"/>
  <c r="BL67" i="25"/>
  <c r="AA67" i="25"/>
  <c r="X67" i="25"/>
  <c r="U67" i="25"/>
  <c r="R67" i="25"/>
  <c r="O67" i="25"/>
  <c r="L67" i="25"/>
  <c r="I67" i="25"/>
  <c r="F67" i="25"/>
  <c r="AA66" i="25"/>
  <c r="X66" i="25"/>
  <c r="U66" i="25"/>
  <c r="R66" i="25"/>
  <c r="O66" i="25"/>
  <c r="L66" i="25"/>
  <c r="I66" i="25"/>
  <c r="F66" i="25"/>
  <c r="AA51" i="25"/>
  <c r="AA54" i="25"/>
  <c r="AA55" i="25"/>
  <c r="AA56" i="25"/>
  <c r="X51" i="25"/>
  <c r="X52" i="25"/>
  <c r="X54" i="25"/>
  <c r="X55" i="25"/>
  <c r="X56" i="25"/>
  <c r="U51" i="25"/>
  <c r="U52" i="25"/>
  <c r="U54" i="25"/>
  <c r="U55" i="25"/>
  <c r="U56" i="25"/>
  <c r="R51" i="25"/>
  <c r="R52" i="25"/>
  <c r="R54" i="25"/>
  <c r="R55" i="25"/>
  <c r="R56" i="25"/>
  <c r="O51" i="25"/>
  <c r="O52" i="25"/>
  <c r="O54" i="25"/>
  <c r="O55" i="25"/>
  <c r="O56" i="25"/>
  <c r="L51" i="25"/>
  <c r="L54" i="25"/>
  <c r="L55" i="25"/>
  <c r="L56" i="25"/>
  <c r="I51" i="25"/>
  <c r="I52" i="25"/>
  <c r="I54" i="25"/>
  <c r="I55" i="25"/>
  <c r="I56" i="25"/>
  <c r="F51" i="25"/>
  <c r="F52" i="25"/>
  <c r="F53" i="25"/>
  <c r="F54" i="25"/>
  <c r="F55" i="25"/>
  <c r="F56" i="25"/>
  <c r="AA50" i="25"/>
  <c r="X50" i="25"/>
  <c r="U50" i="25"/>
  <c r="R50" i="25"/>
  <c r="O50" i="25"/>
  <c r="L50" i="25"/>
  <c r="I50" i="25"/>
  <c r="F50" i="25"/>
  <c r="X38" i="25"/>
  <c r="X40" i="25"/>
  <c r="X42" i="25"/>
  <c r="U38" i="25"/>
  <c r="U40" i="25"/>
  <c r="U42" i="25"/>
  <c r="R38" i="25"/>
  <c r="R40" i="25"/>
  <c r="R42" i="25"/>
  <c r="O38" i="25"/>
  <c r="O40" i="25"/>
  <c r="O42" i="25"/>
  <c r="L40" i="25"/>
  <c r="L42" i="25"/>
  <c r="I38" i="25"/>
  <c r="I40" i="25"/>
  <c r="I42" i="25"/>
  <c r="R36" i="25"/>
  <c r="O36" i="25"/>
  <c r="L36" i="25"/>
  <c r="F38" i="25"/>
  <c r="F39" i="25"/>
  <c r="F41" i="25"/>
  <c r="F42" i="25"/>
  <c r="F36" i="25"/>
  <c r="AA23" i="25"/>
  <c r="AA26" i="25"/>
  <c r="AA27" i="25"/>
  <c r="AA28" i="25"/>
  <c r="X23" i="25"/>
  <c r="X24" i="25"/>
  <c r="X25" i="25"/>
  <c r="X26" i="25"/>
  <c r="X27" i="25"/>
  <c r="X28" i="25"/>
  <c r="U23" i="25"/>
  <c r="U26" i="25"/>
  <c r="U27" i="25"/>
  <c r="U28" i="25"/>
  <c r="R23" i="25"/>
  <c r="R26" i="25"/>
  <c r="R27" i="25"/>
  <c r="R28" i="25"/>
  <c r="O23" i="25"/>
  <c r="O26" i="25"/>
  <c r="O27" i="25"/>
  <c r="O28" i="25"/>
  <c r="L23" i="25"/>
  <c r="L26" i="25"/>
  <c r="L27" i="25"/>
  <c r="L28" i="25"/>
  <c r="I23" i="25"/>
  <c r="I26" i="25"/>
  <c r="I27" i="25"/>
  <c r="I28" i="25"/>
  <c r="AA22" i="25"/>
  <c r="X22" i="25"/>
  <c r="U22" i="25"/>
  <c r="R22" i="25"/>
  <c r="O22" i="25"/>
  <c r="L22" i="25"/>
  <c r="I22" i="25"/>
  <c r="F23" i="25"/>
  <c r="F26" i="25"/>
  <c r="F27" i="25"/>
  <c r="F28" i="25"/>
  <c r="F22" i="25"/>
  <c r="AA9" i="25"/>
  <c r="AA12" i="25"/>
  <c r="AA13" i="25"/>
  <c r="AA14" i="25"/>
  <c r="X9" i="25"/>
  <c r="X12" i="25"/>
  <c r="X13" i="25"/>
  <c r="X14" i="25"/>
  <c r="U9" i="25"/>
  <c r="U12" i="25"/>
  <c r="U13" i="25"/>
  <c r="U14" i="25"/>
  <c r="R9" i="25"/>
  <c r="R12" i="25"/>
  <c r="R13" i="25"/>
  <c r="R14" i="25"/>
  <c r="O9" i="25"/>
  <c r="O12" i="25"/>
  <c r="O13" i="25"/>
  <c r="O14" i="25"/>
  <c r="L9" i="25"/>
  <c r="L12" i="25"/>
  <c r="L13" i="25"/>
  <c r="L14" i="25"/>
  <c r="I9" i="25"/>
  <c r="I12" i="25"/>
  <c r="I13" i="25"/>
  <c r="I14" i="25"/>
  <c r="F9" i="25"/>
  <c r="F12" i="25"/>
  <c r="F13" i="25"/>
  <c r="F14" i="25"/>
  <c r="AA8" i="25"/>
  <c r="X8" i="25"/>
  <c r="U8" i="25"/>
  <c r="R8" i="25"/>
  <c r="O8" i="25"/>
  <c r="L8" i="25"/>
  <c r="I8" i="25"/>
  <c r="F8" i="25"/>
  <c r="I80" i="25" l="1"/>
  <c r="X80" i="25"/>
  <c r="U80" i="25"/>
  <c r="O80" i="25"/>
  <c r="R80" i="25"/>
  <c r="BT80" i="25"/>
  <c r="L80" i="25"/>
  <c r="F80" i="25"/>
  <c r="N82" i="24"/>
  <c r="AK82" i="24"/>
  <c r="L82" i="24"/>
  <c r="AJ82" i="24"/>
  <c r="F82" i="24"/>
  <c r="AF82" i="24"/>
  <c r="AA80" i="25"/>
  <c r="J82" i="24"/>
  <c r="H82" i="24"/>
  <c r="M66" i="24"/>
  <c r="K66" i="24"/>
  <c r="G66" i="24"/>
  <c r="E66" i="24"/>
  <c r="D66" i="24"/>
  <c r="I66" i="24"/>
  <c r="N65" i="24" l="1"/>
  <c r="N66" i="24"/>
  <c r="L65" i="24"/>
  <c r="L66" i="24"/>
  <c r="J65" i="24"/>
  <c r="J66" i="24"/>
  <c r="N64" i="24"/>
  <c r="L64" i="24"/>
  <c r="J64" i="24"/>
  <c r="H65" i="24"/>
  <c r="H66" i="24"/>
  <c r="H64" i="24"/>
  <c r="F65" i="24"/>
  <c r="F66" i="24"/>
  <c r="F64" i="24"/>
  <c r="N51" i="24"/>
  <c r="N52" i="24"/>
  <c r="N54" i="24"/>
  <c r="N55" i="24"/>
  <c r="N56" i="24"/>
  <c r="L51" i="24"/>
  <c r="L52" i="24"/>
  <c r="L53" i="24"/>
  <c r="L54" i="24"/>
  <c r="L55" i="24"/>
  <c r="L56" i="24"/>
  <c r="J51" i="24"/>
  <c r="J52" i="24"/>
  <c r="J54" i="24"/>
  <c r="J55" i="24"/>
  <c r="J56" i="24"/>
  <c r="H51" i="24"/>
  <c r="H52" i="24"/>
  <c r="H53" i="24"/>
  <c r="H54" i="24"/>
  <c r="H55" i="24"/>
  <c r="H56" i="24"/>
  <c r="N50" i="24"/>
  <c r="L50" i="24"/>
  <c r="J50" i="24"/>
  <c r="H50" i="24"/>
  <c r="F51" i="24"/>
  <c r="F52" i="24"/>
  <c r="F54" i="24"/>
  <c r="F55" i="24"/>
  <c r="F56" i="24"/>
  <c r="F50" i="24"/>
  <c r="N38" i="24" l="1"/>
  <c r="N40" i="24"/>
  <c r="N42" i="24"/>
  <c r="L38" i="24"/>
  <c r="L39" i="24"/>
  <c r="L40" i="24"/>
  <c r="L41" i="24"/>
  <c r="L42" i="24"/>
  <c r="J38" i="24"/>
  <c r="J40" i="24"/>
  <c r="J42" i="24"/>
  <c r="H38" i="24"/>
  <c r="H39" i="24"/>
  <c r="H40" i="24"/>
  <c r="H41" i="24"/>
  <c r="H42" i="24"/>
  <c r="N36" i="24"/>
  <c r="L36" i="24"/>
  <c r="J36" i="24"/>
  <c r="H36" i="24"/>
  <c r="F38" i="24"/>
  <c r="F40" i="24"/>
  <c r="F42" i="24"/>
  <c r="F36" i="24"/>
  <c r="N23" i="24"/>
  <c r="N26" i="24"/>
  <c r="N27" i="24"/>
  <c r="N28" i="24"/>
  <c r="N22" i="24"/>
  <c r="L28" i="24"/>
  <c r="L27" i="24"/>
  <c r="L26" i="24"/>
  <c r="L23" i="24"/>
  <c r="L22" i="24"/>
  <c r="J23" i="24"/>
  <c r="J26" i="24"/>
  <c r="J27" i="24"/>
  <c r="J28" i="24"/>
  <c r="J22" i="24"/>
  <c r="H23" i="24"/>
  <c r="H26" i="24"/>
  <c r="H27" i="24"/>
  <c r="H28" i="24"/>
  <c r="H22" i="24"/>
  <c r="F23" i="24"/>
  <c r="F26" i="24"/>
  <c r="F27" i="24"/>
  <c r="F28" i="24"/>
  <c r="F22" i="24"/>
  <c r="N14" i="24"/>
  <c r="N13" i="24"/>
  <c r="N12" i="24"/>
  <c r="N9" i="24"/>
  <c r="L14" i="24"/>
  <c r="L13" i="24"/>
  <c r="L12" i="24"/>
  <c r="L9" i="24"/>
  <c r="N8" i="24"/>
  <c r="L8" i="24"/>
  <c r="J9" i="24"/>
  <c r="J12" i="24"/>
  <c r="J13" i="24"/>
  <c r="J14" i="24"/>
  <c r="J8" i="24"/>
  <c r="H9" i="24"/>
  <c r="H12" i="24"/>
  <c r="H13" i="24"/>
  <c r="H14" i="24"/>
  <c r="H8" i="24"/>
  <c r="F14" i="24"/>
  <c r="F13" i="24"/>
  <c r="F12" i="24"/>
  <c r="F9" i="24"/>
  <c r="F8" i="24"/>
  <c r="O22" i="24"/>
  <c r="P22" i="24" l="1"/>
  <c r="AL67" i="25"/>
  <c r="CA67" i="25" s="1"/>
  <c r="AL66" i="25"/>
  <c r="CA66" i="25" s="1"/>
  <c r="AI67" i="25"/>
  <c r="BZ67" i="25" s="1"/>
  <c r="AI66" i="25"/>
  <c r="BZ66" i="25" s="1"/>
  <c r="AF67" i="25"/>
  <c r="BY67" i="25" s="1"/>
  <c r="AF66" i="25"/>
  <c r="BY66" i="25" s="1"/>
  <c r="AC67" i="25"/>
  <c r="AC66" i="25"/>
  <c r="Z68" i="25"/>
  <c r="BW68" i="25" s="1"/>
  <c r="Y68" i="25"/>
  <c r="W68" i="25"/>
  <c r="V68" i="25"/>
  <c r="T68" i="25"/>
  <c r="BU68" i="25" s="1"/>
  <c r="S68" i="25"/>
  <c r="Q68" i="25"/>
  <c r="P68" i="25"/>
  <c r="N68" i="25"/>
  <c r="BS68" i="25" s="1"/>
  <c r="M68" i="25"/>
  <c r="K68" i="25"/>
  <c r="BR68" i="25" s="1"/>
  <c r="J68" i="25"/>
  <c r="G68" i="25"/>
  <c r="H68" i="25"/>
  <c r="BQ68" i="25" s="1"/>
  <c r="E68" i="25"/>
  <c r="BP68" i="25" s="1"/>
  <c r="D68" i="25"/>
  <c r="BL68" i="25" s="1"/>
  <c r="BL8" i="25"/>
  <c r="BO10" i="25"/>
  <c r="BP10" i="25"/>
  <c r="BQ10" i="25"/>
  <c r="BR10" i="25"/>
  <c r="BS10" i="25"/>
  <c r="BT10" i="25"/>
  <c r="BU10" i="25"/>
  <c r="BV10" i="25"/>
  <c r="BW10" i="25"/>
  <c r="BO11" i="25"/>
  <c r="BP11" i="25"/>
  <c r="BQ11" i="25"/>
  <c r="BR11" i="25"/>
  <c r="BS11" i="25"/>
  <c r="BT11" i="25"/>
  <c r="BU11" i="25"/>
  <c r="BV11" i="25"/>
  <c r="BW11" i="25"/>
  <c r="BN10" i="25"/>
  <c r="BN11" i="25"/>
  <c r="BM10" i="25"/>
  <c r="BM11" i="25"/>
  <c r="BL10" i="25"/>
  <c r="BL11" i="25"/>
  <c r="AK66" i="24"/>
  <c r="AK65" i="24"/>
  <c r="AK64" i="24"/>
  <c r="AJ66" i="24"/>
  <c r="AJ65" i="24"/>
  <c r="AJ64" i="24"/>
  <c r="AI66" i="24"/>
  <c r="AI65" i="24"/>
  <c r="AI64" i="24"/>
  <c r="AH66" i="24"/>
  <c r="AH65" i="24"/>
  <c r="AH64" i="24"/>
  <c r="AG66" i="24"/>
  <c r="AG65" i="24"/>
  <c r="AG64" i="24"/>
  <c r="AF66" i="24"/>
  <c r="AF65" i="24"/>
  <c r="AF64" i="24"/>
  <c r="O65" i="24"/>
  <c r="O64" i="24"/>
  <c r="P64" i="24" s="1"/>
  <c r="P65" i="24" l="1"/>
  <c r="BV68" i="25"/>
  <c r="BT68" i="25"/>
  <c r="R68" i="25"/>
  <c r="BO68" i="25"/>
  <c r="O68" i="25"/>
  <c r="BN68" i="25"/>
  <c r="L68" i="25"/>
  <c r="I68" i="25"/>
  <c r="BM68" i="25"/>
  <c r="AI68" i="25"/>
  <c r="BZ68" i="25" s="1"/>
  <c r="BX66" i="25"/>
  <c r="BX67" i="25"/>
  <c r="AL68" i="25"/>
  <c r="CA68" i="25" s="1"/>
  <c r="AF68" i="25"/>
  <c r="BY68" i="25" s="1"/>
  <c r="AL65" i="24"/>
  <c r="O66" i="24"/>
  <c r="AL64" i="24"/>
  <c r="AA68" i="25"/>
  <c r="X68" i="25"/>
  <c r="U68" i="25"/>
  <c r="F68" i="25"/>
  <c r="AC68" i="25"/>
  <c r="BX68" i="25" l="1"/>
  <c r="P66" i="24"/>
  <c r="AL66" i="24"/>
  <c r="AK24" i="24"/>
  <c r="AK25" i="24"/>
  <c r="AJ24" i="24"/>
  <c r="AJ25" i="24"/>
  <c r="AI24" i="24"/>
  <c r="AI25" i="24"/>
  <c r="AH25" i="24"/>
  <c r="AH24" i="24"/>
  <c r="AG25" i="24"/>
  <c r="AG24" i="24"/>
  <c r="AF25" i="24"/>
  <c r="AF24" i="24"/>
  <c r="AK11" i="24"/>
  <c r="AK10" i="24"/>
  <c r="AJ11" i="24"/>
  <c r="AJ10" i="24"/>
  <c r="AI11" i="24"/>
  <c r="AI10" i="24"/>
  <c r="AH11" i="24"/>
  <c r="AH10" i="24"/>
  <c r="AG11" i="24"/>
  <c r="AG10" i="24"/>
  <c r="AF11" i="24"/>
  <c r="AF10" i="24"/>
  <c r="O8" i="24" l="1"/>
  <c r="P8" i="24" l="1"/>
  <c r="O50" i="24"/>
  <c r="C49" i="23"/>
  <c r="C43" i="23"/>
  <c r="AK67" i="25" l="1"/>
  <c r="AM67" i="25" s="1"/>
  <c r="AK66" i="25"/>
  <c r="AH67" i="25"/>
  <c r="AJ67" i="25" s="1"/>
  <c r="AH66" i="25"/>
  <c r="AE67" i="25"/>
  <c r="AG67" i="25" s="1"/>
  <c r="AE66" i="25"/>
  <c r="AB67" i="25"/>
  <c r="AD67" i="25" s="1"/>
  <c r="AB66" i="25"/>
  <c r="AK39" i="25"/>
  <c r="AH39" i="25"/>
  <c r="AE39" i="25"/>
  <c r="AB39" i="25"/>
  <c r="AK38" i="25"/>
  <c r="AH38" i="25"/>
  <c r="AE38" i="25"/>
  <c r="AB38" i="25"/>
  <c r="AK37" i="25"/>
  <c r="AK41" i="25" s="1"/>
  <c r="AH37" i="25"/>
  <c r="AH41" i="25" s="1"/>
  <c r="AE37" i="25"/>
  <c r="AE41" i="25" s="1"/>
  <c r="AB37" i="25"/>
  <c r="AB41" i="25" s="1"/>
  <c r="AK36" i="25"/>
  <c r="AK40" i="25" s="1"/>
  <c r="AK42" i="25" s="1"/>
  <c r="AH36" i="25"/>
  <c r="AH40" i="25" s="1"/>
  <c r="AH42" i="25" s="1"/>
  <c r="AE36" i="25"/>
  <c r="AE40" i="25" s="1"/>
  <c r="AE42" i="25" s="1"/>
  <c r="AB36" i="25"/>
  <c r="AB40" i="25" s="1"/>
  <c r="AK25" i="25"/>
  <c r="AH25" i="25"/>
  <c r="AE25" i="25"/>
  <c r="AB25" i="25"/>
  <c r="AK24" i="25"/>
  <c r="AH24" i="25"/>
  <c r="AE24" i="25"/>
  <c r="AB24" i="25"/>
  <c r="AK23" i="25"/>
  <c r="AK27" i="25" s="1"/>
  <c r="AH23" i="25"/>
  <c r="AH27" i="25" s="1"/>
  <c r="AE23" i="25"/>
  <c r="AE27" i="25" s="1"/>
  <c r="AB23" i="25"/>
  <c r="AB27" i="25" s="1"/>
  <c r="AB28" i="25" s="1"/>
  <c r="AK22" i="25"/>
  <c r="AK26" i="25" s="1"/>
  <c r="AK28" i="25" s="1"/>
  <c r="AH22" i="25"/>
  <c r="AH26" i="25" s="1"/>
  <c r="AE22" i="25"/>
  <c r="AE26" i="25" s="1"/>
  <c r="AB22" i="25"/>
  <c r="AB26" i="25" s="1"/>
  <c r="AK11" i="25"/>
  <c r="AK53" i="25" s="1"/>
  <c r="AK10" i="25"/>
  <c r="AK9" i="25"/>
  <c r="AK8" i="25"/>
  <c r="AH11" i="25"/>
  <c r="AH53" i="25" s="1"/>
  <c r="AH10" i="25"/>
  <c r="AH52" i="25" s="1"/>
  <c r="AH9" i="25"/>
  <c r="AH8" i="25"/>
  <c r="AE11" i="25"/>
  <c r="AE53" i="25" s="1"/>
  <c r="AE10" i="25"/>
  <c r="AE9" i="25"/>
  <c r="AE8" i="25"/>
  <c r="AB11" i="25"/>
  <c r="AB53" i="25" s="1"/>
  <c r="AB10" i="25"/>
  <c r="AB52" i="25" s="1"/>
  <c r="AB9" i="25"/>
  <c r="AB8" i="25"/>
  <c r="BM8" i="25"/>
  <c r="BN8" i="25"/>
  <c r="BO8" i="25"/>
  <c r="BP8" i="25"/>
  <c r="BQ8" i="25"/>
  <c r="BR8" i="25"/>
  <c r="BS8" i="25"/>
  <c r="BT8" i="25"/>
  <c r="BU8" i="25"/>
  <c r="BV8" i="25"/>
  <c r="BW8" i="25"/>
  <c r="BL9" i="25"/>
  <c r="BM9" i="25"/>
  <c r="BN9" i="25"/>
  <c r="BO9" i="25"/>
  <c r="BP9" i="25"/>
  <c r="BQ9" i="25"/>
  <c r="BR9" i="25"/>
  <c r="BS9" i="25"/>
  <c r="BT9" i="25"/>
  <c r="BU9" i="25"/>
  <c r="BV9" i="25"/>
  <c r="BW9" i="25"/>
  <c r="BL12" i="25"/>
  <c r="BM12" i="25"/>
  <c r="BN12" i="25"/>
  <c r="BO12" i="25"/>
  <c r="BP12" i="25"/>
  <c r="BQ12" i="25"/>
  <c r="BR12" i="25"/>
  <c r="BS12" i="25"/>
  <c r="BT12" i="25"/>
  <c r="BU12" i="25"/>
  <c r="BV12" i="25"/>
  <c r="BW12" i="25"/>
  <c r="BL13" i="25"/>
  <c r="BM13" i="25"/>
  <c r="BN13" i="25"/>
  <c r="BO13" i="25"/>
  <c r="BP13" i="25"/>
  <c r="BQ13" i="25"/>
  <c r="BR13" i="25"/>
  <c r="BS13" i="25"/>
  <c r="BT13" i="25"/>
  <c r="BU13" i="25"/>
  <c r="BV13" i="25"/>
  <c r="BW13" i="25"/>
  <c r="BL14" i="25"/>
  <c r="BM14" i="25"/>
  <c r="BN14" i="25"/>
  <c r="BO14" i="25"/>
  <c r="BP14" i="25"/>
  <c r="BQ14" i="25"/>
  <c r="BR14" i="25"/>
  <c r="BS14" i="25"/>
  <c r="BT14" i="25"/>
  <c r="BU14" i="25"/>
  <c r="BV14" i="25"/>
  <c r="BW14" i="25"/>
  <c r="BL24" i="25"/>
  <c r="BM24" i="25"/>
  <c r="BN24" i="25"/>
  <c r="BO24" i="25"/>
  <c r="BP24" i="25"/>
  <c r="BQ24" i="25"/>
  <c r="BR24" i="25"/>
  <c r="BS24" i="25"/>
  <c r="BT24" i="25"/>
  <c r="BU24" i="25"/>
  <c r="BV24" i="25"/>
  <c r="BW24" i="25"/>
  <c r="BL25" i="25"/>
  <c r="BM25" i="25"/>
  <c r="BN25" i="25"/>
  <c r="BO25" i="25"/>
  <c r="BP25" i="25"/>
  <c r="BQ25" i="25"/>
  <c r="BR25" i="25"/>
  <c r="BS25" i="25"/>
  <c r="BT25" i="25"/>
  <c r="BU25" i="25"/>
  <c r="BV25" i="25"/>
  <c r="BW25" i="25"/>
  <c r="BL26" i="25"/>
  <c r="BM26" i="25"/>
  <c r="BN26" i="25"/>
  <c r="BO26" i="25"/>
  <c r="BP26" i="25"/>
  <c r="BQ26" i="25"/>
  <c r="BR26" i="25"/>
  <c r="BS26" i="25"/>
  <c r="BT26" i="25"/>
  <c r="BU26" i="25"/>
  <c r="BV26" i="25"/>
  <c r="BW26" i="25"/>
  <c r="BL27" i="25"/>
  <c r="BM27" i="25"/>
  <c r="BN27" i="25"/>
  <c r="BO27" i="25"/>
  <c r="BP27" i="25"/>
  <c r="BQ27" i="25"/>
  <c r="BR27" i="25"/>
  <c r="BS27" i="25"/>
  <c r="BT27" i="25"/>
  <c r="BU27" i="25"/>
  <c r="BV27" i="25"/>
  <c r="BW27" i="25"/>
  <c r="BL28" i="25"/>
  <c r="BM28" i="25"/>
  <c r="BN28" i="25"/>
  <c r="BO28" i="25"/>
  <c r="BP28" i="25"/>
  <c r="BQ28" i="25"/>
  <c r="BR28" i="25"/>
  <c r="BS28" i="25"/>
  <c r="BT28" i="25"/>
  <c r="BU28" i="25"/>
  <c r="BV28" i="25"/>
  <c r="BW28" i="25"/>
  <c r="BL29" i="25"/>
  <c r="BM29" i="25"/>
  <c r="BN29" i="25"/>
  <c r="BO29" i="25"/>
  <c r="BP29" i="25"/>
  <c r="BQ29" i="25"/>
  <c r="BR29" i="25"/>
  <c r="BS29" i="25"/>
  <c r="BT29" i="25"/>
  <c r="BU29" i="25"/>
  <c r="BV29" i="25"/>
  <c r="BW29" i="25"/>
  <c r="BL30" i="25"/>
  <c r="BM30" i="25"/>
  <c r="BN30" i="25"/>
  <c r="BO30" i="25"/>
  <c r="BP30" i="25"/>
  <c r="BQ30" i="25"/>
  <c r="BR30" i="25"/>
  <c r="BS30" i="25"/>
  <c r="BT30" i="25"/>
  <c r="BU30" i="25"/>
  <c r="BV30" i="25"/>
  <c r="BW30" i="25"/>
  <c r="BL38" i="25"/>
  <c r="BM38" i="25"/>
  <c r="BN38" i="25"/>
  <c r="BO38" i="25"/>
  <c r="BP38" i="25"/>
  <c r="BQ38" i="25"/>
  <c r="BR38" i="25"/>
  <c r="BS38" i="25"/>
  <c r="BT38" i="25"/>
  <c r="BU38" i="25"/>
  <c r="BV38" i="25"/>
  <c r="BW38" i="25"/>
  <c r="BL39" i="25"/>
  <c r="BM39" i="25"/>
  <c r="BN39" i="25"/>
  <c r="BO39" i="25"/>
  <c r="BP39" i="25"/>
  <c r="BQ39" i="25"/>
  <c r="BR39" i="25"/>
  <c r="BS39" i="25"/>
  <c r="BT39" i="25"/>
  <c r="BU39" i="25"/>
  <c r="BV39" i="25"/>
  <c r="BW39" i="25"/>
  <c r="BL40" i="25"/>
  <c r="BM40" i="25"/>
  <c r="BN40" i="25"/>
  <c r="BO40" i="25"/>
  <c r="BP40" i="25"/>
  <c r="BQ40" i="25"/>
  <c r="BR40" i="25"/>
  <c r="BS40" i="25"/>
  <c r="BT40" i="25"/>
  <c r="BU40" i="25"/>
  <c r="BV40" i="25"/>
  <c r="BW40" i="25"/>
  <c r="BL41" i="25"/>
  <c r="BM41" i="25"/>
  <c r="BN41" i="25"/>
  <c r="BO41" i="25"/>
  <c r="BP41" i="25"/>
  <c r="BQ41" i="25"/>
  <c r="BR41" i="25"/>
  <c r="BS41" i="25"/>
  <c r="BT41" i="25"/>
  <c r="BU41" i="25"/>
  <c r="BV41" i="25"/>
  <c r="BW41" i="25"/>
  <c r="BL42" i="25"/>
  <c r="BM42" i="25"/>
  <c r="BN42" i="25"/>
  <c r="BO42" i="25"/>
  <c r="BP42" i="25"/>
  <c r="BQ42" i="25"/>
  <c r="BR42" i="25"/>
  <c r="BS42" i="25"/>
  <c r="BT42" i="25"/>
  <c r="BU42" i="25"/>
  <c r="BV42" i="25"/>
  <c r="BW42" i="25"/>
  <c r="BL43" i="25"/>
  <c r="BM43" i="25"/>
  <c r="BN43" i="25"/>
  <c r="BO43" i="25"/>
  <c r="BP43" i="25"/>
  <c r="BQ43" i="25"/>
  <c r="BR43" i="25"/>
  <c r="BS43" i="25"/>
  <c r="BT43" i="25"/>
  <c r="BU43" i="25"/>
  <c r="BV43" i="25"/>
  <c r="BW43" i="25"/>
  <c r="BL44" i="25"/>
  <c r="BM44" i="25"/>
  <c r="BN44" i="25"/>
  <c r="BO44" i="25"/>
  <c r="BP44" i="25"/>
  <c r="BQ44" i="25"/>
  <c r="BR44" i="25"/>
  <c r="BS44" i="25"/>
  <c r="BT44" i="25"/>
  <c r="BU44" i="25"/>
  <c r="BV44" i="25"/>
  <c r="BW44" i="25"/>
  <c r="BL52" i="25"/>
  <c r="BM52" i="25"/>
  <c r="BN52" i="25"/>
  <c r="BO52" i="25"/>
  <c r="BP52" i="25"/>
  <c r="BQ52" i="25"/>
  <c r="BR52" i="25"/>
  <c r="BS52" i="25"/>
  <c r="BT52" i="25"/>
  <c r="BU52" i="25"/>
  <c r="BV52" i="25"/>
  <c r="BW52" i="25"/>
  <c r="BL53" i="25"/>
  <c r="BM53" i="25"/>
  <c r="BN53" i="25"/>
  <c r="BO53" i="25"/>
  <c r="BP53" i="25"/>
  <c r="BQ53" i="25"/>
  <c r="BR53" i="25"/>
  <c r="BS53" i="25"/>
  <c r="BT53" i="25"/>
  <c r="BU53" i="25"/>
  <c r="BV53" i="25"/>
  <c r="BW53" i="25"/>
  <c r="BL54" i="25"/>
  <c r="BM54" i="25"/>
  <c r="BN54" i="25"/>
  <c r="BO54" i="25"/>
  <c r="BP54" i="25"/>
  <c r="BQ54" i="25"/>
  <c r="BR54" i="25"/>
  <c r="BS54" i="25"/>
  <c r="BT54" i="25"/>
  <c r="BU54" i="25"/>
  <c r="BV54" i="25"/>
  <c r="BW54" i="25"/>
  <c r="BL55" i="25"/>
  <c r="BM55" i="25"/>
  <c r="BN55" i="25"/>
  <c r="BO55" i="25"/>
  <c r="BP55" i="25"/>
  <c r="BQ55" i="25"/>
  <c r="BR55" i="25"/>
  <c r="BS55" i="25"/>
  <c r="BT55" i="25"/>
  <c r="BU55" i="25"/>
  <c r="BV55" i="25"/>
  <c r="BW55" i="25"/>
  <c r="BL56" i="25"/>
  <c r="BM56" i="25"/>
  <c r="BN56" i="25"/>
  <c r="BO56" i="25"/>
  <c r="BP56" i="25"/>
  <c r="BQ56" i="25"/>
  <c r="BR56" i="25"/>
  <c r="BS56" i="25"/>
  <c r="BT56" i="25"/>
  <c r="BU56" i="25"/>
  <c r="BV56" i="25"/>
  <c r="BW56" i="25"/>
  <c r="BL57" i="25"/>
  <c r="BM57" i="25"/>
  <c r="BN57" i="25"/>
  <c r="BO57" i="25"/>
  <c r="BP57" i="25"/>
  <c r="BQ57" i="25"/>
  <c r="BR57" i="25"/>
  <c r="BS57" i="25"/>
  <c r="BT57" i="25"/>
  <c r="BU57" i="25"/>
  <c r="BV57" i="25"/>
  <c r="BW57" i="25"/>
  <c r="BL58" i="25"/>
  <c r="BM58" i="25"/>
  <c r="BN58" i="25"/>
  <c r="BO58" i="25"/>
  <c r="BP58" i="25"/>
  <c r="BQ58" i="25"/>
  <c r="BR58" i="25"/>
  <c r="BS58" i="25"/>
  <c r="BT58" i="25"/>
  <c r="BU58" i="25"/>
  <c r="BV58" i="25"/>
  <c r="BW58" i="25"/>
  <c r="BL66" i="25"/>
  <c r="BM66" i="25"/>
  <c r="BN66" i="25"/>
  <c r="BO66" i="25"/>
  <c r="BP66" i="25"/>
  <c r="BQ66" i="25"/>
  <c r="BR66" i="25"/>
  <c r="BS66" i="25"/>
  <c r="AF8" i="24"/>
  <c r="AG8" i="24"/>
  <c r="AH8" i="24"/>
  <c r="AI8" i="24"/>
  <c r="AJ8" i="24"/>
  <c r="AK8" i="24"/>
  <c r="AF9" i="24"/>
  <c r="AG9" i="24"/>
  <c r="AH9" i="24"/>
  <c r="AI9" i="24"/>
  <c r="AJ9" i="24"/>
  <c r="AK9" i="24"/>
  <c r="AF12" i="24"/>
  <c r="AG12" i="24"/>
  <c r="AH12" i="24"/>
  <c r="AI12" i="24"/>
  <c r="AJ12" i="24"/>
  <c r="AK12" i="24"/>
  <c r="AF13" i="24"/>
  <c r="AG13" i="24"/>
  <c r="AH13" i="24"/>
  <c r="AI13" i="24"/>
  <c r="AJ13" i="24"/>
  <c r="AK13" i="24"/>
  <c r="AF14" i="24"/>
  <c r="AG14" i="24"/>
  <c r="AH14" i="24"/>
  <c r="AI14" i="24"/>
  <c r="AJ14" i="24"/>
  <c r="AK14" i="24"/>
  <c r="AF22" i="24"/>
  <c r="AG22" i="24"/>
  <c r="AH22" i="24"/>
  <c r="AI22" i="24"/>
  <c r="AJ22" i="24"/>
  <c r="AK22" i="24"/>
  <c r="AF23" i="24"/>
  <c r="AG23" i="24"/>
  <c r="AH23" i="24"/>
  <c r="AI23" i="24"/>
  <c r="AJ23" i="24"/>
  <c r="AK23" i="24"/>
  <c r="AF26" i="24"/>
  <c r="AG26" i="24"/>
  <c r="AH26" i="24"/>
  <c r="AI26" i="24"/>
  <c r="AJ26" i="24"/>
  <c r="AK26" i="24"/>
  <c r="AF27" i="24"/>
  <c r="AG27" i="24"/>
  <c r="AH27" i="24"/>
  <c r="AI27" i="24"/>
  <c r="AJ27" i="24"/>
  <c r="AK27" i="24"/>
  <c r="AF28" i="24"/>
  <c r="AG28" i="24"/>
  <c r="AH28" i="24"/>
  <c r="AI28" i="24"/>
  <c r="AJ28" i="24"/>
  <c r="AK28" i="24"/>
  <c r="AF36" i="24"/>
  <c r="AG36" i="24"/>
  <c r="AH36" i="24"/>
  <c r="AI36" i="24"/>
  <c r="AJ36" i="24"/>
  <c r="AK36" i="24"/>
  <c r="AF37" i="24"/>
  <c r="AG37" i="24"/>
  <c r="AH37" i="24"/>
  <c r="AI37" i="24"/>
  <c r="AJ37" i="24"/>
  <c r="AK37" i="24"/>
  <c r="AF38" i="24"/>
  <c r="AG38" i="24"/>
  <c r="AH38" i="24"/>
  <c r="AI38" i="24"/>
  <c r="AJ38" i="24"/>
  <c r="AK38" i="24"/>
  <c r="AF39" i="24"/>
  <c r="AG39" i="24"/>
  <c r="AH39" i="24"/>
  <c r="AI39" i="24"/>
  <c r="AJ39" i="24"/>
  <c r="AK39" i="24"/>
  <c r="AF40" i="24"/>
  <c r="AG40" i="24"/>
  <c r="AH40" i="24"/>
  <c r="AI40" i="24"/>
  <c r="AJ40" i="24"/>
  <c r="AK40" i="24"/>
  <c r="AF41" i="24"/>
  <c r="AG41" i="24"/>
  <c r="AH41" i="24"/>
  <c r="AI41" i="24"/>
  <c r="AJ41" i="24"/>
  <c r="AK41" i="24"/>
  <c r="AF42" i="24"/>
  <c r="AG42" i="24"/>
  <c r="AH42" i="24"/>
  <c r="AI42" i="24"/>
  <c r="AJ42" i="24"/>
  <c r="AK42" i="24"/>
  <c r="AF50" i="24"/>
  <c r="AG50" i="24"/>
  <c r="AH50" i="24"/>
  <c r="AI50" i="24"/>
  <c r="AJ50" i="24"/>
  <c r="AK50" i="24"/>
  <c r="AF51" i="24"/>
  <c r="AG51" i="24"/>
  <c r="AH51" i="24"/>
  <c r="AI51" i="24"/>
  <c r="AJ51" i="24"/>
  <c r="AK51" i="24"/>
  <c r="AF52" i="24"/>
  <c r="AG52" i="24"/>
  <c r="AH52" i="24"/>
  <c r="AI52" i="24"/>
  <c r="AJ52" i="24"/>
  <c r="AK52" i="24"/>
  <c r="AF53" i="24"/>
  <c r="AG53" i="24"/>
  <c r="AH53" i="24"/>
  <c r="AI53" i="24"/>
  <c r="AJ53" i="24"/>
  <c r="AK53" i="24"/>
  <c r="AF54" i="24"/>
  <c r="AG54" i="24"/>
  <c r="AH54" i="24"/>
  <c r="AI54" i="24"/>
  <c r="AJ54" i="24"/>
  <c r="AK54" i="24"/>
  <c r="AF55" i="24"/>
  <c r="AG55" i="24"/>
  <c r="AH55" i="24"/>
  <c r="AI55" i="24"/>
  <c r="AJ55" i="24"/>
  <c r="AK55" i="24"/>
  <c r="AF56" i="24"/>
  <c r="AG56" i="24"/>
  <c r="AH56" i="24"/>
  <c r="AI56" i="24"/>
  <c r="AJ56" i="24"/>
  <c r="AK56" i="24"/>
  <c r="I38" i="17"/>
  <c r="F20" i="17"/>
  <c r="F19" i="17"/>
  <c r="F17" i="17"/>
  <c r="F12" i="17"/>
  <c r="F11" i="17"/>
  <c r="F10" i="17"/>
  <c r="C13" i="17"/>
  <c r="F9" i="17"/>
  <c r="E21" i="17"/>
  <c r="E13" i="17"/>
  <c r="C21" i="17"/>
  <c r="E21" i="16"/>
  <c r="F20" i="16"/>
  <c r="F19" i="16"/>
  <c r="F18" i="16"/>
  <c r="D21" i="16"/>
  <c r="E13" i="16"/>
  <c r="F12" i="16"/>
  <c r="F11" i="16"/>
  <c r="F10" i="16"/>
  <c r="D13" i="16"/>
  <c r="C13" i="16"/>
  <c r="I38" i="16"/>
  <c r="I34" i="16"/>
  <c r="C21" i="16"/>
  <c r="F9" i="16"/>
  <c r="F13" i="16" s="1"/>
  <c r="F17" i="16"/>
  <c r="F25" i="16"/>
  <c r="F18" i="15"/>
  <c r="F10" i="15"/>
  <c r="E21" i="15"/>
  <c r="E13" i="15"/>
  <c r="F19" i="15"/>
  <c r="F21" i="15" s="1"/>
  <c r="F12" i="15"/>
  <c r="F20" i="15"/>
  <c r="D13" i="15"/>
  <c r="F11" i="15"/>
  <c r="C13" i="15"/>
  <c r="C21" i="15"/>
  <c r="D21" i="15"/>
  <c r="F9" i="15"/>
  <c r="F13" i="15" s="1"/>
  <c r="F17" i="15"/>
  <c r="H38" i="15"/>
  <c r="H34" i="15"/>
  <c r="F57" i="14"/>
  <c r="F34" i="14"/>
  <c r="F28" i="14"/>
  <c r="F27" i="14"/>
  <c r="F26" i="14"/>
  <c r="F29" i="14" s="1"/>
  <c r="F20" i="14"/>
  <c r="F18" i="14"/>
  <c r="F12" i="14"/>
  <c r="F10" i="14"/>
  <c r="E37" i="14"/>
  <c r="F36" i="14"/>
  <c r="F35" i="14"/>
  <c r="E29" i="14"/>
  <c r="E21" i="14"/>
  <c r="E13" i="14"/>
  <c r="F11" i="14"/>
  <c r="F19" i="14"/>
  <c r="C29" i="14"/>
  <c r="E50" i="14"/>
  <c r="D13" i="14"/>
  <c r="D21" i="14"/>
  <c r="B50" i="14"/>
  <c r="B57" i="14"/>
  <c r="E57" i="14"/>
  <c r="C57" i="14"/>
  <c r="F25" i="14"/>
  <c r="H47" i="14"/>
  <c r="H56" i="14"/>
  <c r="C21" i="14"/>
  <c r="C50" i="14"/>
  <c r="H46" i="14"/>
  <c r="F33" i="14"/>
  <c r="H48" i="14"/>
  <c r="F50" i="14"/>
  <c r="H49" i="14"/>
  <c r="G50" i="14"/>
  <c r="G57" i="14"/>
  <c r="D37" i="14"/>
  <c r="D57" i="14"/>
  <c r="D50" i="14"/>
  <c r="D29" i="14"/>
  <c r="C37" i="14"/>
  <c r="C13" i="14"/>
  <c r="H55" i="14"/>
  <c r="F9" i="14"/>
  <c r="F13" i="14" s="1"/>
  <c r="F17" i="14"/>
  <c r="F21" i="14"/>
  <c r="C57" i="13"/>
  <c r="H57" i="13"/>
  <c r="G57" i="13"/>
  <c r="E57" i="13"/>
  <c r="C50" i="13"/>
  <c r="F35" i="13"/>
  <c r="F27" i="13"/>
  <c r="F26" i="13"/>
  <c r="F25" i="13"/>
  <c r="F17" i="13"/>
  <c r="F11" i="13"/>
  <c r="F9" i="13"/>
  <c r="F57" i="13"/>
  <c r="D50" i="13"/>
  <c r="E37" i="13"/>
  <c r="E29" i="13"/>
  <c r="E21" i="13"/>
  <c r="F19" i="13"/>
  <c r="F18" i="13"/>
  <c r="E13" i="13"/>
  <c r="F10" i="13"/>
  <c r="I49" i="13"/>
  <c r="F36" i="13"/>
  <c r="C37" i="13"/>
  <c r="F50" i="13"/>
  <c r="H50" i="13"/>
  <c r="D57" i="13"/>
  <c r="F12" i="13"/>
  <c r="D21" i="13"/>
  <c r="F28" i="13"/>
  <c r="I47" i="13"/>
  <c r="I48" i="13"/>
  <c r="D13" i="13"/>
  <c r="D29" i="13"/>
  <c r="D37" i="13"/>
  <c r="G50" i="13"/>
  <c r="E50" i="13"/>
  <c r="F20" i="13"/>
  <c r="I56" i="13"/>
  <c r="F33" i="13"/>
  <c r="F29" i="13"/>
  <c r="I46" i="13"/>
  <c r="I50" i="13" s="1"/>
  <c r="I55" i="13"/>
  <c r="C13" i="13"/>
  <c r="C21" i="13"/>
  <c r="C29" i="13"/>
  <c r="F34" i="13"/>
  <c r="I57" i="13"/>
  <c r="E57" i="12"/>
  <c r="I49" i="12"/>
  <c r="F20" i="12"/>
  <c r="F57" i="12"/>
  <c r="F36" i="12"/>
  <c r="E37" i="12"/>
  <c r="F34" i="12"/>
  <c r="E29" i="12"/>
  <c r="E21" i="12"/>
  <c r="E13" i="12"/>
  <c r="F10" i="12"/>
  <c r="F18" i="12"/>
  <c r="D50" i="12"/>
  <c r="F50" i="12"/>
  <c r="H50" i="12"/>
  <c r="G57" i="12"/>
  <c r="F12" i="12"/>
  <c r="F28" i="12"/>
  <c r="C37" i="12"/>
  <c r="H57" i="12"/>
  <c r="D13" i="12"/>
  <c r="D29" i="12"/>
  <c r="D37" i="12"/>
  <c r="C50" i="12"/>
  <c r="E50" i="12"/>
  <c r="C57" i="12"/>
  <c r="D57" i="12"/>
  <c r="F26" i="12"/>
  <c r="I56" i="12"/>
  <c r="F27" i="12"/>
  <c r="I48" i="12"/>
  <c r="F11" i="12"/>
  <c r="F19" i="12"/>
  <c r="F35" i="12"/>
  <c r="G50" i="12"/>
  <c r="F17" i="12"/>
  <c r="F9" i="12"/>
  <c r="D21" i="12"/>
  <c r="I47" i="12"/>
  <c r="F25" i="12"/>
  <c r="F29" i="12" s="1"/>
  <c r="C13" i="12"/>
  <c r="C21" i="12"/>
  <c r="C29" i="12"/>
  <c r="F33" i="12"/>
  <c r="I55" i="12"/>
  <c r="I57" i="12" s="1"/>
  <c r="I46" i="12"/>
  <c r="I50" i="12" s="1"/>
  <c r="F21" i="12"/>
  <c r="F57" i="11"/>
  <c r="I56" i="11"/>
  <c r="H57" i="11"/>
  <c r="G57" i="11"/>
  <c r="C57" i="11"/>
  <c r="I48" i="11"/>
  <c r="H50" i="11"/>
  <c r="F50" i="11"/>
  <c r="D50" i="11"/>
  <c r="E37" i="11"/>
  <c r="F36" i="11"/>
  <c r="F35" i="11"/>
  <c r="F34" i="11"/>
  <c r="E29" i="11"/>
  <c r="F28" i="11"/>
  <c r="D29" i="11"/>
  <c r="F26" i="11"/>
  <c r="E21" i="11"/>
  <c r="F20" i="11"/>
  <c r="F19" i="11"/>
  <c r="F18" i="11"/>
  <c r="E13" i="11"/>
  <c r="D13" i="11"/>
  <c r="F12" i="11"/>
  <c r="F11" i="11"/>
  <c r="F10" i="11"/>
  <c r="D21" i="11"/>
  <c r="D37" i="11"/>
  <c r="C13" i="11"/>
  <c r="C29" i="11"/>
  <c r="F27" i="11"/>
  <c r="I47" i="11"/>
  <c r="I46" i="11"/>
  <c r="E50" i="11"/>
  <c r="I49" i="11"/>
  <c r="I55" i="11"/>
  <c r="I57" i="11" s="1"/>
  <c r="C21" i="11"/>
  <c r="C37" i="11"/>
  <c r="E57" i="11"/>
  <c r="G50" i="11"/>
  <c r="F17" i="11"/>
  <c r="D57" i="11"/>
  <c r="F9" i="11"/>
  <c r="F13" i="11"/>
  <c r="F25" i="11"/>
  <c r="F29" i="11" s="1"/>
  <c r="F33" i="11"/>
  <c r="C50" i="11"/>
  <c r="H57" i="10"/>
  <c r="G57" i="10"/>
  <c r="F57" i="10"/>
  <c r="C57" i="10"/>
  <c r="I49" i="10"/>
  <c r="F36" i="10"/>
  <c r="F35" i="10"/>
  <c r="F28" i="10"/>
  <c r="F27" i="10"/>
  <c r="F20" i="10"/>
  <c r="F19" i="10"/>
  <c r="F12" i="10"/>
  <c r="F11" i="10"/>
  <c r="F34" i="10"/>
  <c r="E37" i="10"/>
  <c r="E29" i="10"/>
  <c r="E21" i="10"/>
  <c r="E13" i="10"/>
  <c r="F18" i="10"/>
  <c r="C29" i="10"/>
  <c r="D57" i="10"/>
  <c r="G50" i="10"/>
  <c r="I48" i="10"/>
  <c r="I46" i="10"/>
  <c r="F26" i="10"/>
  <c r="F9" i="10"/>
  <c r="F17" i="10"/>
  <c r="F33" i="10"/>
  <c r="F37" i="10"/>
  <c r="I47" i="10"/>
  <c r="H50" i="10"/>
  <c r="I56" i="10"/>
  <c r="D50" i="10"/>
  <c r="D13" i="10"/>
  <c r="C21" i="10"/>
  <c r="C37" i="10"/>
  <c r="E57" i="10"/>
  <c r="E50" i="10"/>
  <c r="F50" i="10"/>
  <c r="C50" i="10"/>
  <c r="C13" i="10"/>
  <c r="F25" i="10"/>
  <c r="F29" i="10" s="1"/>
  <c r="F21" i="10"/>
  <c r="F10" i="10"/>
  <c r="D21" i="10"/>
  <c r="D37" i="10"/>
  <c r="I55" i="10"/>
  <c r="D29" i="10"/>
  <c r="E57" i="9"/>
  <c r="E37" i="9"/>
  <c r="E29" i="9"/>
  <c r="E21" i="9"/>
  <c r="E13" i="9"/>
  <c r="I55" i="9"/>
  <c r="G50" i="9"/>
  <c r="F36" i="9"/>
  <c r="F10" i="9"/>
  <c r="F18" i="9"/>
  <c r="F26" i="9"/>
  <c r="F34" i="9"/>
  <c r="F12" i="9"/>
  <c r="F28" i="9"/>
  <c r="F50" i="9"/>
  <c r="H50" i="9"/>
  <c r="F20" i="9"/>
  <c r="F25" i="9"/>
  <c r="F33" i="9"/>
  <c r="F37" i="9" s="1"/>
  <c r="F11" i="9"/>
  <c r="F35" i="9"/>
  <c r="I48" i="9"/>
  <c r="D13" i="9"/>
  <c r="I47" i="9"/>
  <c r="C57" i="9"/>
  <c r="D57" i="9"/>
  <c r="I49" i="9"/>
  <c r="G57" i="9"/>
  <c r="F19" i="9"/>
  <c r="H57" i="9"/>
  <c r="I56" i="9"/>
  <c r="F57" i="9"/>
  <c r="C50" i="9"/>
  <c r="E50" i="9"/>
  <c r="I46" i="9"/>
  <c r="I50" i="9" s="1"/>
  <c r="D50" i="9"/>
  <c r="C37" i="9"/>
  <c r="D37" i="9"/>
  <c r="D29" i="9"/>
  <c r="F27" i="9"/>
  <c r="C29" i="9"/>
  <c r="D21" i="9"/>
  <c r="F17" i="9"/>
  <c r="C21" i="9"/>
  <c r="F9" i="9"/>
  <c r="C13" i="9"/>
  <c r="H57" i="8"/>
  <c r="G57" i="8"/>
  <c r="F57" i="8"/>
  <c r="E57" i="8"/>
  <c r="D57" i="8"/>
  <c r="C57" i="8"/>
  <c r="I56" i="8"/>
  <c r="I55" i="8"/>
  <c r="H50" i="8"/>
  <c r="G50" i="8"/>
  <c r="F50" i="8"/>
  <c r="E50" i="8"/>
  <c r="D50" i="8"/>
  <c r="C50" i="8"/>
  <c r="I49" i="8"/>
  <c r="I48" i="8"/>
  <c r="I47" i="8"/>
  <c r="I46" i="8"/>
  <c r="I50" i="8" s="1"/>
  <c r="E37" i="8"/>
  <c r="D37" i="8"/>
  <c r="C37" i="8"/>
  <c r="F36" i="8"/>
  <c r="F35" i="8"/>
  <c r="F34" i="8"/>
  <c r="F33" i="8"/>
  <c r="E29" i="8"/>
  <c r="D29" i="8"/>
  <c r="C29" i="8"/>
  <c r="F28" i="8"/>
  <c r="F27" i="8"/>
  <c r="F26" i="8"/>
  <c r="F25" i="8"/>
  <c r="F29" i="8" s="1"/>
  <c r="E21" i="8"/>
  <c r="D21" i="8"/>
  <c r="C21" i="8"/>
  <c r="F20" i="8"/>
  <c r="F19" i="8"/>
  <c r="F18" i="8"/>
  <c r="F17" i="8"/>
  <c r="E13" i="8"/>
  <c r="D13" i="8"/>
  <c r="C13" i="8"/>
  <c r="F12" i="8"/>
  <c r="F11" i="8"/>
  <c r="F10" i="8"/>
  <c r="F9" i="8"/>
  <c r="F37" i="8"/>
  <c r="F13" i="8"/>
  <c r="I57" i="8"/>
  <c r="F9" i="5"/>
  <c r="H57" i="5"/>
  <c r="G57" i="5"/>
  <c r="F57" i="5"/>
  <c r="E57" i="5"/>
  <c r="D57" i="5"/>
  <c r="C57" i="5"/>
  <c r="I56" i="5"/>
  <c r="I55" i="5"/>
  <c r="I57" i="5" s="1"/>
  <c r="H50" i="5"/>
  <c r="G50" i="5"/>
  <c r="F50" i="5"/>
  <c r="E50" i="5"/>
  <c r="D50" i="5"/>
  <c r="C50" i="5"/>
  <c r="I49" i="5"/>
  <c r="I48" i="5"/>
  <c r="I47" i="5"/>
  <c r="I46" i="5"/>
  <c r="I50" i="5" s="1"/>
  <c r="E37" i="5"/>
  <c r="D37" i="5"/>
  <c r="C37" i="5"/>
  <c r="F36" i="5"/>
  <c r="F35" i="5"/>
  <c r="F34" i="5"/>
  <c r="F37" i="5" s="1"/>
  <c r="F33" i="5"/>
  <c r="E29" i="5"/>
  <c r="D29" i="5"/>
  <c r="C29" i="5"/>
  <c r="F28" i="5"/>
  <c r="F27" i="5"/>
  <c r="F26" i="5"/>
  <c r="F25" i="5"/>
  <c r="F29" i="5" s="1"/>
  <c r="E21" i="5"/>
  <c r="D21" i="5"/>
  <c r="C21" i="5"/>
  <c r="F20" i="5"/>
  <c r="F19" i="5"/>
  <c r="F21" i="5" s="1"/>
  <c r="F18" i="5"/>
  <c r="F17" i="5"/>
  <c r="E13" i="5"/>
  <c r="D13" i="5"/>
  <c r="C13" i="5"/>
  <c r="F12" i="5"/>
  <c r="F11" i="5"/>
  <c r="F10" i="5"/>
  <c r="E37" i="1"/>
  <c r="D37" i="1"/>
  <c r="C37" i="1"/>
  <c r="F36" i="1"/>
  <c r="F35" i="1"/>
  <c r="F34" i="1"/>
  <c r="F33" i="1"/>
  <c r="F37" i="1"/>
  <c r="E29" i="1"/>
  <c r="D29" i="1"/>
  <c r="C29" i="1"/>
  <c r="F28" i="1"/>
  <c r="F27" i="1"/>
  <c r="F26" i="1"/>
  <c r="F25" i="1"/>
  <c r="F29" i="1"/>
  <c r="H57" i="1"/>
  <c r="G57" i="1"/>
  <c r="F57" i="1"/>
  <c r="E57" i="1"/>
  <c r="D57" i="1"/>
  <c r="C57" i="1"/>
  <c r="I56" i="1"/>
  <c r="I55" i="1"/>
  <c r="I47" i="1"/>
  <c r="I48" i="1"/>
  <c r="I49" i="1"/>
  <c r="I46" i="1"/>
  <c r="D50" i="1"/>
  <c r="E50" i="1"/>
  <c r="F50" i="1"/>
  <c r="G50" i="1"/>
  <c r="H50" i="1"/>
  <c r="C50" i="1"/>
  <c r="F17" i="1"/>
  <c r="F18" i="1"/>
  <c r="F19" i="1"/>
  <c r="D21" i="1"/>
  <c r="E21" i="1"/>
  <c r="C21" i="1"/>
  <c r="D13" i="1"/>
  <c r="E13" i="1"/>
  <c r="C13" i="1"/>
  <c r="F20" i="1"/>
  <c r="F10" i="1"/>
  <c r="F11" i="1"/>
  <c r="F12" i="1"/>
  <c r="F9" i="1"/>
  <c r="F13" i="1"/>
  <c r="F29" i="9" l="1"/>
  <c r="F21" i="16"/>
  <c r="AB13" i="25"/>
  <c r="AB51" i="25"/>
  <c r="AB55" i="25" s="1"/>
  <c r="AH51" i="25"/>
  <c r="AH55" i="25" s="1"/>
  <c r="AH13" i="25"/>
  <c r="F13" i="9"/>
  <c r="F21" i="1"/>
  <c r="F13" i="12"/>
  <c r="F37" i="13"/>
  <c r="I57" i="10"/>
  <c r="F37" i="12"/>
  <c r="I57" i="9"/>
  <c r="AE13" i="25"/>
  <c r="AE51" i="25"/>
  <c r="AE55" i="25" s="1"/>
  <c r="AK13" i="25"/>
  <c r="AK51" i="25"/>
  <c r="AK55" i="25" s="1"/>
  <c r="AE28" i="25"/>
  <c r="AE52" i="25"/>
  <c r="AK52" i="25"/>
  <c r="AH28" i="25"/>
  <c r="F21" i="11"/>
  <c r="F37" i="11"/>
  <c r="H57" i="14"/>
  <c r="F21" i="13"/>
  <c r="F37" i="14"/>
  <c r="AB42" i="25"/>
  <c r="AK12" i="25"/>
  <c r="AK14" i="25" s="1"/>
  <c r="AK50" i="25"/>
  <c r="AK54" i="25" s="1"/>
  <c r="AK56" i="25" s="1"/>
  <c r="AH50" i="25"/>
  <c r="AH54" i="25" s="1"/>
  <c r="AH56" i="25" s="1"/>
  <c r="AH12" i="25"/>
  <c r="AH14" i="25" s="1"/>
  <c r="AE12" i="25"/>
  <c r="AE14" i="25" s="1"/>
  <c r="AE50" i="25"/>
  <c r="AE54" i="25" s="1"/>
  <c r="AB12" i="25"/>
  <c r="AB14" i="25" s="1"/>
  <c r="AB50" i="25"/>
  <c r="AB54" i="25" s="1"/>
  <c r="AB56" i="25" s="1"/>
  <c r="AB68" i="25"/>
  <c r="AD68" i="25" s="1"/>
  <c r="AD66" i="25"/>
  <c r="AK78" i="25"/>
  <c r="AK79" i="25"/>
  <c r="AH79" i="25"/>
  <c r="AE79" i="25"/>
  <c r="AB79" i="25"/>
  <c r="AM66" i="25"/>
  <c r="AK68" i="25"/>
  <c r="AM68" i="25" s="1"/>
  <c r="AJ66" i="25"/>
  <c r="AH68" i="25"/>
  <c r="AJ68" i="25" s="1"/>
  <c r="AG66" i="25"/>
  <c r="AE68" i="25"/>
  <c r="AG68" i="25" s="1"/>
  <c r="D49" i="21"/>
  <c r="F25" i="15"/>
  <c r="F25" i="17"/>
  <c r="E40" i="21"/>
  <c r="AL10" i="25"/>
  <c r="AI38" i="25"/>
  <c r="AI22" i="25"/>
  <c r="AL22" i="25"/>
  <c r="AI10" i="25"/>
  <c r="AI9" i="25"/>
  <c r="D13" i="17"/>
  <c r="D21" i="17"/>
  <c r="AI11" i="25"/>
  <c r="AL9" i="25"/>
  <c r="AF9" i="25"/>
  <c r="AF23" i="25"/>
  <c r="AF39" i="25"/>
  <c r="AL23" i="25"/>
  <c r="AF11" i="25"/>
  <c r="AL39" i="25"/>
  <c r="CA41" i="25" s="1"/>
  <c r="AL24" i="25"/>
  <c r="AF10" i="25"/>
  <c r="AF36" i="25"/>
  <c r="J32" i="23"/>
  <c r="J36" i="23"/>
  <c r="F13" i="17"/>
  <c r="F18" i="17"/>
  <c r="F21" i="17" s="1"/>
  <c r="F13" i="10"/>
  <c r="I50" i="10"/>
  <c r="F21" i="8"/>
  <c r="I50" i="11"/>
  <c r="F13" i="5"/>
  <c r="H50" i="14"/>
  <c r="F13" i="13"/>
  <c r="I34" i="17"/>
  <c r="F21" i="9"/>
  <c r="E40" i="22"/>
  <c r="AI39" i="25"/>
  <c r="AL38" i="25"/>
  <c r="AM38" i="25" s="1"/>
  <c r="E48" i="21"/>
  <c r="AH78" i="25" l="1"/>
  <c r="AH80" i="25" s="1"/>
  <c r="AL52" i="25"/>
  <c r="AM23" i="25"/>
  <c r="AI13" i="25"/>
  <c r="AM22" i="25"/>
  <c r="AL26" i="25"/>
  <c r="AE78" i="25"/>
  <c r="AE80" i="25" s="1"/>
  <c r="AG9" i="25"/>
  <c r="AF13" i="25"/>
  <c r="AJ22" i="25"/>
  <c r="AE56" i="25"/>
  <c r="AB78" i="25"/>
  <c r="AB80" i="25" s="1"/>
  <c r="AK80" i="25"/>
  <c r="BZ9" i="25"/>
  <c r="AJ9" i="25"/>
  <c r="CA9" i="25"/>
  <c r="AM9" i="25"/>
  <c r="BZ40" i="25"/>
  <c r="AJ38" i="25"/>
  <c r="BY25" i="25"/>
  <c r="AG23" i="25"/>
  <c r="BY38" i="25"/>
  <c r="AG36" i="25"/>
  <c r="BY10" i="25"/>
  <c r="BZ10" i="25"/>
  <c r="BY11" i="25"/>
  <c r="BZ11" i="25"/>
  <c r="CA10" i="25"/>
  <c r="BY41" i="25"/>
  <c r="BZ24" i="25"/>
  <c r="CA25" i="25"/>
  <c r="E41" i="22"/>
  <c r="BY9" i="25"/>
  <c r="CA24" i="25"/>
  <c r="E48" i="22"/>
  <c r="E23" i="23"/>
  <c r="D43" i="18"/>
  <c r="J32" i="21"/>
  <c r="E42" i="22"/>
  <c r="E47" i="22"/>
  <c r="AJ13" i="25"/>
  <c r="E23" i="22"/>
  <c r="E40" i="18"/>
  <c r="E16" i="22"/>
  <c r="E47" i="18"/>
  <c r="AG13" i="25"/>
  <c r="AM26" i="25"/>
  <c r="CA26" i="25"/>
  <c r="J36" i="22"/>
  <c r="J36" i="21"/>
  <c r="E42" i="18"/>
  <c r="C43" i="21"/>
  <c r="C49" i="22"/>
  <c r="E16" i="23"/>
  <c r="E48" i="18"/>
  <c r="C49" i="18"/>
  <c r="AL11" i="25"/>
  <c r="E16" i="21"/>
  <c r="D49" i="18"/>
  <c r="J36" i="18"/>
  <c r="D43" i="21"/>
  <c r="AL8" i="25"/>
  <c r="E9" i="21"/>
  <c r="O11" i="24"/>
  <c r="C43" i="22"/>
  <c r="J32" i="22"/>
  <c r="E10" i="21"/>
  <c r="D43" i="22"/>
  <c r="E42" i="21"/>
  <c r="E41" i="21"/>
  <c r="AC23" i="25"/>
  <c r="J32" i="18"/>
  <c r="AC38" i="25"/>
  <c r="D49" i="22"/>
  <c r="E47" i="21"/>
  <c r="E49" i="21" s="1"/>
  <c r="C49" i="21"/>
  <c r="AC36" i="25"/>
  <c r="E11" i="18"/>
  <c r="P36" i="24"/>
  <c r="D12" i="21"/>
  <c r="E23" i="21"/>
  <c r="E41" i="18"/>
  <c r="AI25" i="25"/>
  <c r="AI53" i="25" s="1"/>
  <c r="D19" i="23"/>
  <c r="BZ41" i="25"/>
  <c r="AL36" i="25"/>
  <c r="AL40" i="25" s="1"/>
  <c r="E11" i="21"/>
  <c r="C12" i="21"/>
  <c r="C43" i="18"/>
  <c r="CA40" i="25"/>
  <c r="E17" i="22"/>
  <c r="AF25" i="25"/>
  <c r="AF27" i="25" s="1"/>
  <c r="E11" i="22"/>
  <c r="AF38" i="25"/>
  <c r="AG38" i="25" s="1"/>
  <c r="AI36" i="25"/>
  <c r="AI40" i="25" s="1"/>
  <c r="E11" i="23"/>
  <c r="D19" i="22"/>
  <c r="CA11" i="25" l="1"/>
  <c r="AF53" i="25"/>
  <c r="AM8" i="25"/>
  <c r="AL12" i="25"/>
  <c r="AL50" i="25"/>
  <c r="AL54" i="25" s="1"/>
  <c r="AD36" i="25"/>
  <c r="AC40" i="25"/>
  <c r="AL13" i="25"/>
  <c r="AF40" i="25"/>
  <c r="AM52" i="25"/>
  <c r="BX40" i="25"/>
  <c r="AD38" i="25"/>
  <c r="AL11" i="24"/>
  <c r="CA28" i="25"/>
  <c r="BZ13" i="25"/>
  <c r="E43" i="22"/>
  <c r="E49" i="22"/>
  <c r="E43" i="18"/>
  <c r="BY13" i="25"/>
  <c r="AC11" i="25"/>
  <c r="O38" i="24"/>
  <c r="O40" i="24" s="1"/>
  <c r="E49" i="18"/>
  <c r="AC10" i="25"/>
  <c r="O10" i="24"/>
  <c r="E43" i="21"/>
  <c r="AM13" i="25"/>
  <c r="E12" i="21"/>
  <c r="AI8" i="25"/>
  <c r="E9" i="23"/>
  <c r="C12" i="23"/>
  <c r="AM12" i="25"/>
  <c r="CA8" i="25"/>
  <c r="BX25" i="25"/>
  <c r="E10" i="18"/>
  <c r="AC22" i="25"/>
  <c r="E23" i="18"/>
  <c r="AC24" i="25"/>
  <c r="D12" i="18"/>
  <c r="AC25" i="25"/>
  <c r="AC27" i="25" s="1"/>
  <c r="O25" i="24"/>
  <c r="O53" i="24" s="1"/>
  <c r="E17" i="18"/>
  <c r="CA54" i="25"/>
  <c r="AC37" i="25"/>
  <c r="AC41" i="25" s="1"/>
  <c r="O37" i="24"/>
  <c r="E18" i="18"/>
  <c r="AJ40" i="25"/>
  <c r="BZ38" i="25"/>
  <c r="AI23" i="25"/>
  <c r="E17" i="23"/>
  <c r="O23" i="24"/>
  <c r="C19" i="23"/>
  <c r="AC39" i="25"/>
  <c r="O39" i="24"/>
  <c r="BX38" i="25"/>
  <c r="AD40" i="25"/>
  <c r="AF22" i="25"/>
  <c r="E10" i="22"/>
  <c r="AC8" i="25"/>
  <c r="C12" i="18"/>
  <c r="E9" i="18"/>
  <c r="D19" i="18"/>
  <c r="AF8" i="25"/>
  <c r="E9" i="22"/>
  <c r="C12" i="22"/>
  <c r="AM40" i="25"/>
  <c r="CA38" i="25"/>
  <c r="AL25" i="25"/>
  <c r="AL27" i="25" s="1"/>
  <c r="AL28" i="25" s="1"/>
  <c r="E17" i="21"/>
  <c r="D19" i="21"/>
  <c r="AF24" i="25"/>
  <c r="AF52" i="25" s="1"/>
  <c r="O24" i="24"/>
  <c r="O26" i="24" s="1"/>
  <c r="D12" i="22"/>
  <c r="AI24" i="25"/>
  <c r="D12" i="23"/>
  <c r="E10" i="23"/>
  <c r="AC9" i="25"/>
  <c r="O9" i="24"/>
  <c r="C19" i="18"/>
  <c r="E16" i="18"/>
  <c r="BY40" i="25"/>
  <c r="AG40" i="25"/>
  <c r="AI37" i="25"/>
  <c r="AI41" i="25" s="1"/>
  <c r="AI42" i="25" s="1"/>
  <c r="E18" i="23"/>
  <c r="AL36" i="24"/>
  <c r="BY27" i="25"/>
  <c r="AG27" i="25"/>
  <c r="BZ27" i="25"/>
  <c r="AL37" i="25"/>
  <c r="E18" i="21"/>
  <c r="C19" i="21"/>
  <c r="AF37" i="25"/>
  <c r="E18" i="22"/>
  <c r="E19" i="22" s="1"/>
  <c r="C19" i="22"/>
  <c r="AF41" i="25" l="1"/>
  <c r="AF51" i="25"/>
  <c r="AF55" i="25" s="1"/>
  <c r="AD22" i="25"/>
  <c r="AC26" i="25"/>
  <c r="AC28" i="25" s="1"/>
  <c r="AD8" i="25"/>
  <c r="AC12" i="25"/>
  <c r="AC14" i="25" s="1"/>
  <c r="AC50" i="25"/>
  <c r="P23" i="24"/>
  <c r="O27" i="24"/>
  <c r="AI52" i="25"/>
  <c r="AI26" i="25"/>
  <c r="AI28" i="25" s="1"/>
  <c r="AF42" i="25"/>
  <c r="AG22" i="25"/>
  <c r="AF26" i="25"/>
  <c r="AF28" i="25" s="1"/>
  <c r="AJ23" i="25"/>
  <c r="AI27" i="25"/>
  <c r="AI51" i="25"/>
  <c r="AI55" i="25" s="1"/>
  <c r="O52" i="24"/>
  <c r="O12" i="24"/>
  <c r="O28" i="24"/>
  <c r="AC52" i="25"/>
  <c r="AC42" i="25"/>
  <c r="AL41" i="25"/>
  <c r="AL42" i="25" s="1"/>
  <c r="AL51" i="25"/>
  <c r="AG8" i="25"/>
  <c r="AF50" i="25"/>
  <c r="AF54" i="25" s="1"/>
  <c r="AF56" i="25" s="1"/>
  <c r="AF12" i="25"/>
  <c r="AF14" i="25" s="1"/>
  <c r="AL53" i="25"/>
  <c r="P9" i="24"/>
  <c r="O13" i="24"/>
  <c r="O51" i="24"/>
  <c r="O55" i="24" s="1"/>
  <c r="AD9" i="25"/>
  <c r="AC13" i="25"/>
  <c r="AC51" i="25"/>
  <c r="AC55" i="25" s="1"/>
  <c r="O41" i="24"/>
  <c r="O42" i="24" s="1"/>
  <c r="AI12" i="25"/>
  <c r="AI14" i="25" s="1"/>
  <c r="AI50" i="25"/>
  <c r="AI54" i="25" s="1"/>
  <c r="AI56" i="25" s="1"/>
  <c r="AC53" i="25"/>
  <c r="AL14" i="25"/>
  <c r="AJ8" i="25"/>
  <c r="AM50" i="25"/>
  <c r="AL38" i="24"/>
  <c r="P38" i="24"/>
  <c r="BX10" i="25"/>
  <c r="BX11" i="25"/>
  <c r="AL10" i="24"/>
  <c r="AL25" i="24"/>
  <c r="AL24" i="24"/>
  <c r="E12" i="23"/>
  <c r="E12" i="22"/>
  <c r="BX55" i="25"/>
  <c r="P40" i="24"/>
  <c r="O80" i="24"/>
  <c r="E19" i="21"/>
  <c r="CA12" i="25"/>
  <c r="BZ8" i="25"/>
  <c r="E19" i="18"/>
  <c r="AM14" i="25"/>
  <c r="CA13" i="25"/>
  <c r="E12" i="18"/>
  <c r="AD26" i="25"/>
  <c r="BX24" i="25"/>
  <c r="BX26" i="25"/>
  <c r="AD51" i="25"/>
  <c r="AD13" i="25"/>
  <c r="BX9" i="25"/>
  <c r="AM54" i="25"/>
  <c r="CA52" i="25"/>
  <c r="BX39" i="25"/>
  <c r="CA42" i="25"/>
  <c r="AL39" i="24"/>
  <c r="BZ55" i="25"/>
  <c r="BX8" i="25"/>
  <c r="AD12" i="25"/>
  <c r="BX41" i="25"/>
  <c r="BZ52" i="25"/>
  <c r="P52" i="24"/>
  <c r="BY26" i="25"/>
  <c r="AL22" i="24"/>
  <c r="P26" i="24"/>
  <c r="CA39" i="25"/>
  <c r="AM51" i="25"/>
  <c r="BY42" i="25"/>
  <c r="BZ26" i="25"/>
  <c r="AJ26" i="25"/>
  <c r="P12" i="24"/>
  <c r="AL8" i="24"/>
  <c r="P27" i="24"/>
  <c r="AL23" i="24"/>
  <c r="BY29" i="25"/>
  <c r="BY8" i="25"/>
  <c r="AG12" i="25"/>
  <c r="AG26" i="25"/>
  <c r="BY24" i="25"/>
  <c r="E19" i="23"/>
  <c r="BZ42" i="25"/>
  <c r="BY39" i="25"/>
  <c r="AG51" i="25"/>
  <c r="BY55" i="25"/>
  <c r="BZ39" i="25"/>
  <c r="P13" i="24"/>
  <c r="AL9" i="24"/>
  <c r="CA27" i="25"/>
  <c r="AM27" i="25"/>
  <c r="AL79" i="25"/>
  <c r="BX42" i="25"/>
  <c r="AJ27" i="25"/>
  <c r="BZ25" i="25"/>
  <c r="AJ51" i="25"/>
  <c r="AL37" i="24"/>
  <c r="P51" i="24"/>
  <c r="BX27" i="25"/>
  <c r="AC54" i="25" l="1"/>
  <c r="AC56" i="25" s="1"/>
  <c r="O14" i="24"/>
  <c r="AJ12" i="25"/>
  <c r="O81" i="24"/>
  <c r="O54" i="24"/>
  <c r="O56" i="24" s="1"/>
  <c r="AL55" i="25"/>
  <c r="AL56" i="25" s="1"/>
  <c r="AM79" i="25"/>
  <c r="CA79" i="25"/>
  <c r="AL80" i="24"/>
  <c r="P80" i="24"/>
  <c r="AJ54" i="25"/>
  <c r="AI79" i="25"/>
  <c r="AJ52" i="25"/>
  <c r="AC78" i="25"/>
  <c r="BX78" i="25" s="1"/>
  <c r="AD50" i="25"/>
  <c r="AF78" i="25"/>
  <c r="BY78" i="25" s="1"/>
  <c r="AG50" i="25"/>
  <c r="AC79" i="25"/>
  <c r="AD52" i="25"/>
  <c r="AF79" i="25"/>
  <c r="AG52" i="25"/>
  <c r="AL78" i="25"/>
  <c r="CA78" i="25" s="1"/>
  <c r="AI78" i="25"/>
  <c r="BZ78" i="25" s="1"/>
  <c r="AJ50" i="25"/>
  <c r="AL50" i="24"/>
  <c r="P50" i="24"/>
  <c r="AL40" i="24"/>
  <c r="CA14" i="25"/>
  <c r="BZ12" i="25"/>
  <c r="AJ14" i="25"/>
  <c r="P54" i="24"/>
  <c r="BX54" i="25"/>
  <c r="BX28" i="25"/>
  <c r="CA43" i="25"/>
  <c r="AM42" i="25"/>
  <c r="BX52" i="25"/>
  <c r="AD54" i="25"/>
  <c r="AJ28" i="25"/>
  <c r="BZ29" i="25"/>
  <c r="AG55" i="25"/>
  <c r="BY53" i="25"/>
  <c r="BZ28" i="25"/>
  <c r="BY28" i="25"/>
  <c r="AG28" i="25"/>
  <c r="AL26" i="24"/>
  <c r="CA56" i="25"/>
  <c r="BZ54" i="25"/>
  <c r="AL51" i="24"/>
  <c r="AL13" i="24"/>
  <c r="P14" i="24"/>
  <c r="BY12" i="25"/>
  <c r="AG14" i="25"/>
  <c r="AL53" i="24"/>
  <c r="AL41" i="24"/>
  <c r="P42" i="24"/>
  <c r="P55" i="24"/>
  <c r="CA55" i="25"/>
  <c r="BY54" i="25"/>
  <c r="BX43" i="25"/>
  <c r="AD42" i="25"/>
  <c r="AD14" i="25"/>
  <c r="BX13" i="25"/>
  <c r="AG42" i="25"/>
  <c r="BY43" i="25"/>
  <c r="AG54" i="25"/>
  <c r="BY52" i="25"/>
  <c r="AL12" i="24"/>
  <c r="CA53" i="25"/>
  <c r="AM55" i="25"/>
  <c r="BX12" i="25"/>
  <c r="AD55" i="25"/>
  <c r="BX53" i="25"/>
  <c r="AD28" i="25"/>
  <c r="BX29" i="25"/>
  <c r="AL52" i="24"/>
  <c r="BZ43" i="25"/>
  <c r="AJ42" i="25"/>
  <c r="AM28" i="25"/>
  <c r="CA29" i="25"/>
  <c r="AJ55" i="25"/>
  <c r="BZ53" i="25"/>
  <c r="AL27" i="24"/>
  <c r="P28" i="24"/>
  <c r="AL81" i="24" l="1"/>
  <c r="P81" i="24"/>
  <c r="O82" i="24"/>
  <c r="AJ79" i="25"/>
  <c r="BZ79" i="25"/>
  <c r="AG79" i="25"/>
  <c r="BY79" i="25"/>
  <c r="AD79" i="25"/>
  <c r="BX79" i="25"/>
  <c r="AL82" i="24"/>
  <c r="P82" i="24"/>
  <c r="BZ56" i="25"/>
  <c r="AF80" i="25"/>
  <c r="AG78" i="25"/>
  <c r="AI80" i="25"/>
  <c r="AJ78" i="25"/>
  <c r="AM78" i="25"/>
  <c r="AL80" i="25"/>
  <c r="AC80" i="25"/>
  <c r="AD78" i="25"/>
  <c r="AL54" i="24"/>
  <c r="BZ14" i="25"/>
  <c r="BY56" i="25"/>
  <c r="CA57" i="25"/>
  <c r="AM56" i="25"/>
  <c r="BY44" i="25"/>
  <c r="BX30" i="25"/>
  <c r="AG56" i="25"/>
  <c r="BY57" i="25"/>
  <c r="CA44" i="25"/>
  <c r="BX44" i="25"/>
  <c r="BX56" i="25"/>
  <c r="BY30" i="25"/>
  <c r="AL42" i="24"/>
  <c r="P56" i="24"/>
  <c r="BZ57" i="25"/>
  <c r="AJ56" i="25"/>
  <c r="AL14" i="24"/>
  <c r="AL28" i="24"/>
  <c r="BZ30" i="25"/>
  <c r="CA30" i="25"/>
  <c r="BZ44" i="25"/>
  <c r="BX57" i="25"/>
  <c r="AD56" i="25"/>
  <c r="BX14" i="25"/>
  <c r="AL55" i="24"/>
  <c r="BY14" i="25"/>
  <c r="AM80" i="25" l="1"/>
  <c r="CA80" i="25"/>
  <c r="AJ80" i="25"/>
  <c r="BZ80" i="25"/>
  <c r="AG80" i="25"/>
  <c r="BY80" i="25"/>
  <c r="AD80" i="25"/>
  <c r="BX80" i="25"/>
  <c r="BX58" i="25"/>
  <c r="AL56" i="24"/>
  <c r="BY58" i="25"/>
  <c r="BZ58" i="25"/>
  <c r="CA58" i="25"/>
</calcChain>
</file>

<file path=xl/sharedStrings.xml><?xml version="1.0" encoding="utf-8"?>
<sst xmlns="http://schemas.openxmlformats.org/spreadsheetml/2006/main" count="2119" uniqueCount="118">
  <si>
    <t>Length</t>
  </si>
  <si>
    <t>35-&lt;40</t>
  </si>
  <si>
    <t>30 - &lt;35</t>
  </si>
  <si>
    <t>Baggage storage</t>
  </si>
  <si>
    <t>Body on chassis , body on frame or ladder type construction (includes cutaway/minibus type vehicles)</t>
  </si>
  <si>
    <t>Total</t>
  </si>
  <si>
    <t>Size</t>
  </si>
  <si>
    <t>Cummins</t>
  </si>
  <si>
    <t>Volvo</t>
  </si>
  <si>
    <t>Other 1</t>
  </si>
  <si>
    <t>Other 2</t>
  </si>
  <si>
    <t>Detroit/Mercedes</t>
  </si>
  <si>
    <t>13 litres or greater</t>
  </si>
  <si>
    <t>8-&lt; 11 Litres</t>
  </si>
  <si>
    <t>11 - &lt; 13 litres</t>
  </si>
  <si>
    <t>&lt; 8 Litres</t>
  </si>
  <si>
    <t>Navistar</t>
  </si>
  <si>
    <t>Allison</t>
  </si>
  <si>
    <t>ZF</t>
  </si>
  <si>
    <t>Eaton</t>
  </si>
  <si>
    <t>Automated manual/Manual</t>
  </si>
  <si>
    <t xml:space="preserve">Private Sector Sales </t>
  </si>
  <si>
    <t xml:space="preserve">Public Sector Sales </t>
  </si>
  <si>
    <t>45' +</t>
  </si>
  <si>
    <t>Yes</t>
  </si>
  <si>
    <t>40-&lt;45'</t>
  </si>
  <si>
    <t>American Bus Association Foundation</t>
  </si>
  <si>
    <t>Coach Manufacturer Survey</t>
  </si>
  <si>
    <t>Results For:</t>
  </si>
  <si>
    <t>Q1 - 2013</t>
  </si>
  <si>
    <t>Shell Sales</t>
  </si>
  <si>
    <t>Total Shell Sales</t>
  </si>
  <si>
    <t>(sale of a monocoque or unibody chassis with integrated passenger deck above a luggage compartment to a third-party coach builder for commercial leasing)</t>
  </si>
  <si>
    <t>Engines (new vehicle sales)</t>
  </si>
  <si>
    <t>Transmission (new vehicle sales)</t>
  </si>
  <si>
    <t>Quarterly Survey</t>
  </si>
  <si>
    <t>Private</t>
  </si>
  <si>
    <t>Public</t>
  </si>
  <si>
    <t>Respondents</t>
  </si>
  <si>
    <t>yoy</t>
  </si>
  <si>
    <t>By Sector</t>
  </si>
  <si>
    <t>Body on chassis - private</t>
  </si>
  <si>
    <t>Body on chassis - public</t>
  </si>
  <si>
    <t>Total Sales</t>
  </si>
  <si>
    <t>Historical Trends</t>
  </si>
  <si>
    <t>45' + Sales</t>
  </si>
  <si>
    <t>40 - &lt;45' Sales</t>
  </si>
  <si>
    <t>New Vehicles</t>
  </si>
  <si>
    <t>Pre-owned Vehicles</t>
  </si>
  <si>
    <t>Q2 - 2013</t>
  </si>
  <si>
    <t>Quarterly Trends</t>
  </si>
  <si>
    <t>2013Q1</t>
  </si>
  <si>
    <t>2013Q2</t>
  </si>
  <si>
    <t>Body on chassis, body on frame or ladder type construction</t>
  </si>
  <si>
    <t>2013Q3</t>
  </si>
  <si>
    <t>Q3 - 2013</t>
  </si>
  <si>
    <t>2013Q4</t>
  </si>
  <si>
    <t>Q4 - 2013</t>
  </si>
  <si>
    <t>Automatic</t>
  </si>
  <si>
    <t xml:space="preserve">Semi/full monocoque, unibody chassis construction, includes traditional style motorcoaches </t>
  </si>
  <si>
    <t>Semi/full monocoque, unibody chassis construction</t>
  </si>
  <si>
    <t>Semi/full monocoque - private</t>
  </si>
  <si>
    <t>Semi/full monocoque - public</t>
  </si>
  <si>
    <t>Semi/full monocoque, unibody chassis construction with low floor construction and no luggage capacity (transit style vehicle)</t>
  </si>
  <si>
    <t>Semi/full monocoque, unibody chassis construction, includes traditional style motorcoaches</t>
  </si>
  <si>
    <t xml:space="preserve">Semi/full monocoque, unibody chassis construction with low floor construction and no luggage capacity (transit style vehicle) </t>
  </si>
  <si>
    <t>Q1 - 2014</t>
  </si>
  <si>
    <t>2014Q1</t>
  </si>
  <si>
    <t>Q2 - 2014</t>
  </si>
  <si>
    <t>2014Q2</t>
  </si>
  <si>
    <t>2014Q3</t>
  </si>
  <si>
    <t>Q3 - 2014</t>
  </si>
  <si>
    <t>2014Q4</t>
  </si>
  <si>
    <t>Q4 - 2014</t>
  </si>
  <si>
    <t>Q1 - 2015</t>
  </si>
  <si>
    <t>2015Q1</t>
  </si>
  <si>
    <t>2015Q2</t>
  </si>
  <si>
    <t>Q2 - 2015</t>
  </si>
  <si>
    <t>Pre-owned Vehicle Sales</t>
  </si>
  <si>
    <t>2015Q3</t>
  </si>
  <si>
    <t>Q3 - 2015</t>
  </si>
  <si>
    <t>qoq</t>
  </si>
  <si>
    <t>2015Q4</t>
  </si>
  <si>
    <t>Q4 - 2015</t>
  </si>
  <si>
    <t>2016Q1</t>
  </si>
  <si>
    <t>Q1 - 2016</t>
  </si>
  <si>
    <t>2016Q2</t>
  </si>
  <si>
    <t>30 - &lt;40'</t>
  </si>
  <si>
    <t>Sales By Market</t>
  </si>
  <si>
    <t>Source of Vehicles</t>
  </si>
  <si>
    <t>Source</t>
  </si>
  <si>
    <t>Market</t>
  </si>
  <si>
    <t>United States</t>
  </si>
  <si>
    <t>Canada</t>
  </si>
  <si>
    <t>Other</t>
  </si>
  <si>
    <t>Domestic (US/Canada)</t>
  </si>
  <si>
    <t>Imports</t>
  </si>
  <si>
    <t>2016Q3</t>
  </si>
  <si>
    <t>2016Q4</t>
  </si>
  <si>
    <t>-</t>
  </si>
  <si>
    <t>30 - &lt;40' Sales</t>
  </si>
  <si>
    <t>Mercedes</t>
  </si>
  <si>
    <t>Detroit</t>
  </si>
  <si>
    <t>Detroit*</t>
  </si>
  <si>
    <t>* Note Detroit and Mercedes combined in 1st quarter data - separated starting in second quarter</t>
  </si>
  <si>
    <t>Q2 - 2016</t>
  </si>
  <si>
    <t>Q3 - 2016</t>
  </si>
  <si>
    <t>Q4 - 2016</t>
  </si>
  <si>
    <t>New and Pre-Owned Vehicles</t>
  </si>
  <si>
    <t>40 - &lt;45'</t>
  </si>
  <si>
    <t>New</t>
  </si>
  <si>
    <t>Pre-owned</t>
  </si>
  <si>
    <t>Pre-Owned Vehicles</t>
  </si>
  <si>
    <t>Semi/full monocoque</t>
  </si>
  <si>
    <t>Body on chassis</t>
  </si>
  <si>
    <t>Respondents:</t>
  </si>
  <si>
    <t>New &amp; Pre-owned</t>
  </si>
  <si>
    <t>*2010 - 2012 will not be known until all historical data has been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</si>
</sst>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2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 applyAlignment="1">
      <alignment horizontal="center"/>
    </xf>
    <xf numFmtId="0" fontId="2" fillId="0" borderId="0" xfId="0" applyFont="1" applyAlignment="1"/>
    <xf numFmtId="0" fontId="5" fillId="3" borderId="0" xfId="0" applyFont="1" applyFill="1"/>
    <xf numFmtId="0" fontId="5" fillId="0" borderId="3" xfId="0" applyFont="1" applyFill="1" applyBorder="1"/>
    <xf numFmtId="0" fontId="0" fillId="0" borderId="0" xfId="0" applyBorder="1"/>
    <xf numFmtId="0" fontId="0" fillId="0" borderId="0" xfId="0" applyFill="1" applyBorder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Border="1"/>
    <xf numFmtId="3" fontId="0" fillId="2" borderId="1" xfId="0" applyNumberForma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4" fillId="0" borderId="4" xfId="0" applyFont="1" applyBorder="1"/>
    <xf numFmtId="3" fontId="0" fillId="2" borderId="4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6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3" fontId="0" fillId="0" borderId="0" xfId="0" applyNumberFormat="1"/>
    <xf numFmtId="0" fontId="4" fillId="0" borderId="0" xfId="0" applyFont="1" applyAlignment="1">
      <alignment wrapText="1"/>
    </xf>
    <xf numFmtId="0" fontId="0" fillId="0" borderId="3" xfId="0" applyFill="1" applyBorder="1"/>
    <xf numFmtId="164" fontId="0" fillId="0" borderId="1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0" fillId="5" borderId="0" xfId="0" applyFill="1"/>
    <xf numFmtId="0" fontId="0" fillId="0" borderId="8" xfId="0" applyBorder="1" applyAlignment="1">
      <alignment wrapText="1"/>
    </xf>
    <xf numFmtId="0" fontId="0" fillId="0" borderId="8" xfId="0" applyBorder="1"/>
    <xf numFmtId="0" fontId="7" fillId="2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7" fillId="0" borderId="3" xfId="0" applyFont="1" applyBorder="1"/>
    <xf numFmtId="0" fontId="9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164" fontId="5" fillId="0" borderId="0" xfId="1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0" fontId="7" fillId="0" borderId="0" xfId="0" applyFont="1" applyBorder="1"/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9" xfId="0" applyBorder="1"/>
    <xf numFmtId="0" fontId="1" fillId="0" borderId="6" xfId="0" applyFont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/>
    </xf>
    <xf numFmtId="9" fontId="0" fillId="0" borderId="0" xfId="1" applyFont="1"/>
    <xf numFmtId="164" fontId="0" fillId="0" borderId="0" xfId="1" applyNumberFormat="1" applyFont="1"/>
    <xf numFmtId="10" fontId="0" fillId="0" borderId="0" xfId="1" applyNumberFormat="1" applyFont="1"/>
    <xf numFmtId="164" fontId="0" fillId="0" borderId="0" xfId="1" applyNumberFormat="1" applyFont="1" applyFill="1"/>
    <xf numFmtId="3" fontId="7" fillId="2" borderId="1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Border="1" applyAlignment="1">
      <alignment vertical="center"/>
    </xf>
    <xf numFmtId="164" fontId="9" fillId="0" borderId="1" xfId="1" applyNumberFormat="1" applyFont="1" applyFill="1" applyBorder="1" applyAlignment="1">
      <alignment horizontal="center"/>
    </xf>
    <xf numFmtId="0" fontId="9" fillId="0" borderId="6" xfId="0" applyFont="1" applyBorder="1" applyAlignment="1">
      <alignment vertical="center"/>
    </xf>
    <xf numFmtId="164" fontId="9" fillId="0" borderId="6" xfId="1" applyNumberFormat="1" applyFont="1" applyFill="1" applyBorder="1" applyAlignment="1">
      <alignment horizontal="center"/>
    </xf>
    <xf numFmtId="0" fontId="9" fillId="0" borderId="4" xfId="0" applyFont="1" applyBorder="1"/>
    <xf numFmtId="164" fontId="9" fillId="0" borderId="4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/>
    <xf numFmtId="1" fontId="0" fillId="6" borderId="0" xfId="0" applyNumberFormat="1" applyFont="1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 45' +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'Historical Trends'!$AE$8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numRef>
              <c:f>'Historical Trends'!$AF$7:$AL$7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Trends'!$AF$8:$AL$8</c:f>
              <c:numCache>
                <c:formatCode>#,##0</c:formatCode>
                <c:ptCount val="7"/>
                <c:pt idx="0">
                  <c:v>700</c:v>
                </c:pt>
                <c:pt idx="1">
                  <c:v>1004</c:v>
                </c:pt>
                <c:pt idx="2">
                  <c:v>1161</c:v>
                </c:pt>
                <c:pt idx="3">
                  <c:v>1402</c:v>
                </c:pt>
                <c:pt idx="4">
                  <c:v>1395</c:v>
                </c:pt>
                <c:pt idx="5">
                  <c:v>1580</c:v>
                </c:pt>
                <c:pt idx="6">
                  <c:v>1708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01-4A22-A23D-161F99358F94}"/>
            </c:ext>
          </c:extLst>
        </c:ser>
        <c:ser>
          <c:idx val="1"/>
          <c:order val="1"/>
          <c:tx>
            <c:strRef>
              <c:f>'Historical Trends'!$AE$9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numRef>
              <c:f>'Historical Trends'!$AF$7:$AL$7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Trends'!$AF$9:$AL$9</c:f>
              <c:numCache>
                <c:formatCode>#,##0</c:formatCode>
                <c:ptCount val="7"/>
                <c:pt idx="0">
                  <c:v>340</c:v>
                </c:pt>
                <c:pt idx="1">
                  <c:v>258</c:v>
                </c:pt>
                <c:pt idx="2">
                  <c:v>264</c:v>
                </c:pt>
                <c:pt idx="3">
                  <c:v>147</c:v>
                </c:pt>
                <c:pt idx="4">
                  <c:v>337</c:v>
                </c:pt>
                <c:pt idx="5">
                  <c:v>513</c:v>
                </c:pt>
                <c:pt idx="6">
                  <c:v>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01-4A22-A23D-161F99358F94}"/>
            </c:ext>
          </c:extLst>
        </c:ser>
        <c:ser>
          <c:idx val="2"/>
          <c:order val="2"/>
          <c:tx>
            <c:strRef>
              <c:f>'Historical Trends'!$AE$10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numRef>
              <c:f>'Historical Trends'!$AF$7:$AL$7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Trends'!$AF$10:$AL$10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01-4A22-A23D-161F99358F94}"/>
            </c:ext>
          </c:extLst>
        </c:ser>
        <c:ser>
          <c:idx val="3"/>
          <c:order val="3"/>
          <c:tx>
            <c:strRef>
              <c:f>'Historical Trends'!$AE$11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numRef>
              <c:f>'Historical Trends'!$AF$7:$AL$7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Trends'!$AF$11:$AL$11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'Historical Trends'!$AE$12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numRef>
              <c:f>'Historical Trends'!$AF$7:$AL$7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Trends'!$AF$12:$AL$12</c:f>
              <c:numCache>
                <c:formatCode>#,##0</c:formatCode>
                <c:ptCount val="7"/>
                <c:pt idx="0">
                  <c:v>700</c:v>
                </c:pt>
                <c:pt idx="1">
                  <c:v>1004</c:v>
                </c:pt>
                <c:pt idx="2">
                  <c:v>1161</c:v>
                </c:pt>
                <c:pt idx="3">
                  <c:v>1402</c:v>
                </c:pt>
                <c:pt idx="4">
                  <c:v>1395</c:v>
                </c:pt>
                <c:pt idx="5">
                  <c:v>1580</c:v>
                </c:pt>
                <c:pt idx="6">
                  <c:v>1708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'Historical Trends'!$AE$13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numRef>
              <c:f>'Historical Trends'!$AF$7:$AL$7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Trends'!$AF$13:$AL$13</c:f>
              <c:numCache>
                <c:formatCode>#,##0</c:formatCode>
                <c:ptCount val="7"/>
                <c:pt idx="0">
                  <c:v>340</c:v>
                </c:pt>
                <c:pt idx="1">
                  <c:v>258</c:v>
                </c:pt>
                <c:pt idx="2">
                  <c:v>264</c:v>
                </c:pt>
                <c:pt idx="3">
                  <c:v>147</c:v>
                </c:pt>
                <c:pt idx="4">
                  <c:v>337</c:v>
                </c:pt>
                <c:pt idx="5">
                  <c:v>513</c:v>
                </c:pt>
                <c:pt idx="6">
                  <c:v>364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'Historical Trends'!$AE$14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'Historical Trends'!$AF$7:$AL$7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Trends'!$AF$14:$AL$14</c:f>
              <c:numCache>
                <c:formatCode>#,##0</c:formatCode>
                <c:ptCount val="7"/>
                <c:pt idx="0">
                  <c:v>1040</c:v>
                </c:pt>
                <c:pt idx="1">
                  <c:v>1262</c:v>
                </c:pt>
                <c:pt idx="2">
                  <c:v>1425</c:v>
                </c:pt>
                <c:pt idx="3">
                  <c:v>1549</c:v>
                </c:pt>
                <c:pt idx="4">
                  <c:v>1732</c:v>
                </c:pt>
                <c:pt idx="5">
                  <c:v>2093</c:v>
                </c:pt>
                <c:pt idx="6">
                  <c:v>2072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018448"/>
        <c:axId val="-1690012464"/>
      </c:lineChart>
      <c:catAx>
        <c:axId val="-169001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90012464"/>
        <c:crosses val="autoZero"/>
        <c:auto val="1"/>
        <c:lblAlgn val="ctr"/>
        <c:lblOffset val="100"/>
        <c:noMultiLvlLbl val="0"/>
      </c:catAx>
      <c:valAx>
        <c:axId val="-1690012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90018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New Total Sales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'Quarterly Trends'!$BK$52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strRef>
              <c:f>'Quarterly Trends'!$BL$51:$CA$51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Trends'!$BL$52:$CA$52</c:f>
              <c:numCache>
                <c:formatCode>#,##0</c:formatCode>
                <c:ptCount val="16"/>
                <c:pt idx="0">
                  <c:v>312</c:v>
                </c:pt>
                <c:pt idx="1">
                  <c:v>419</c:v>
                </c:pt>
                <c:pt idx="2">
                  <c:v>320</c:v>
                </c:pt>
                <c:pt idx="3">
                  <c:v>528</c:v>
                </c:pt>
                <c:pt idx="4">
                  <c:v>299</c:v>
                </c:pt>
                <c:pt idx="5">
                  <c:v>455</c:v>
                </c:pt>
                <c:pt idx="6">
                  <c:v>322</c:v>
                </c:pt>
                <c:pt idx="7">
                  <c:v>487</c:v>
                </c:pt>
                <c:pt idx="8">
                  <c:v>386</c:v>
                </c:pt>
                <c:pt idx="9">
                  <c:v>501</c:v>
                </c:pt>
                <c:pt idx="10">
                  <c:v>383</c:v>
                </c:pt>
                <c:pt idx="11">
                  <c:v>495</c:v>
                </c:pt>
                <c:pt idx="12">
                  <c:v>419</c:v>
                </c:pt>
                <c:pt idx="13">
                  <c:v>563</c:v>
                </c:pt>
                <c:pt idx="14">
                  <c:v>446</c:v>
                </c:pt>
                <c:pt idx="15">
                  <c:v>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13-4C68-840A-0AE183E043E4}"/>
            </c:ext>
          </c:extLst>
        </c:ser>
        <c:ser>
          <c:idx val="0"/>
          <c:order val="1"/>
          <c:tx>
            <c:strRef>
              <c:f>'Quarterly Trends'!$BK$53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strRef>
              <c:f>'Quarterly Trends'!$BL$51:$CA$51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Trends'!$BL$53:$CA$53</c:f>
              <c:numCache>
                <c:formatCode>#,##0</c:formatCode>
                <c:ptCount val="16"/>
                <c:pt idx="0">
                  <c:v>63</c:v>
                </c:pt>
                <c:pt idx="1">
                  <c:v>50</c:v>
                </c:pt>
                <c:pt idx="2">
                  <c:v>26</c:v>
                </c:pt>
                <c:pt idx="3">
                  <c:v>68</c:v>
                </c:pt>
                <c:pt idx="4">
                  <c:v>22</c:v>
                </c:pt>
                <c:pt idx="5">
                  <c:v>72</c:v>
                </c:pt>
                <c:pt idx="6">
                  <c:v>91</c:v>
                </c:pt>
                <c:pt idx="7">
                  <c:v>170</c:v>
                </c:pt>
                <c:pt idx="8">
                  <c:v>107</c:v>
                </c:pt>
                <c:pt idx="9">
                  <c:v>156</c:v>
                </c:pt>
                <c:pt idx="10">
                  <c:v>127</c:v>
                </c:pt>
                <c:pt idx="11">
                  <c:v>152</c:v>
                </c:pt>
                <c:pt idx="12">
                  <c:v>137</c:v>
                </c:pt>
                <c:pt idx="13">
                  <c:v>104</c:v>
                </c:pt>
                <c:pt idx="14">
                  <c:v>13</c:v>
                </c:pt>
                <c:pt idx="15">
                  <c:v>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3-4C68-840A-0AE183E043E4}"/>
            </c:ext>
          </c:extLst>
        </c:ser>
        <c:ser>
          <c:idx val="1"/>
          <c:order val="2"/>
          <c:tx>
            <c:strRef>
              <c:f>'Quarterly Trends'!$BK$54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strRef>
              <c:f>'Quarterly Trends'!$BL$51:$CA$51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Trends'!$BL$54:$CA$54</c:f>
              <c:numCache>
                <c:formatCode>#,##0</c:formatCode>
                <c:ptCount val="16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21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13-4C68-840A-0AE183E043E4}"/>
            </c:ext>
          </c:extLst>
        </c:ser>
        <c:ser>
          <c:idx val="3"/>
          <c:order val="3"/>
          <c:tx>
            <c:strRef>
              <c:f>'Quarterly Trends'!$BK$55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strRef>
              <c:f>'Quarterly Trends'!$BL$51:$CA$51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Trends'!$BL$55:$CA$55</c:f>
              <c:numCache>
                <c:formatCode>#,##0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13-4C68-840A-0AE183E043E4}"/>
            </c:ext>
          </c:extLst>
        </c:ser>
        <c:ser>
          <c:idx val="4"/>
          <c:order val="4"/>
          <c:tx>
            <c:strRef>
              <c:f>'Quarterly Trends'!$BK$56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strRef>
              <c:f>'Quarterly Trends'!$BL$51:$CA$51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Trends'!$BL$56:$CA$56</c:f>
              <c:numCache>
                <c:formatCode>#,##0</c:formatCode>
                <c:ptCount val="16"/>
                <c:pt idx="0">
                  <c:v>320</c:v>
                </c:pt>
                <c:pt idx="1">
                  <c:v>423</c:v>
                </c:pt>
                <c:pt idx="2">
                  <c:v>320</c:v>
                </c:pt>
                <c:pt idx="3">
                  <c:v>534</c:v>
                </c:pt>
                <c:pt idx="4">
                  <c:v>307</c:v>
                </c:pt>
                <c:pt idx="5">
                  <c:v>460</c:v>
                </c:pt>
                <c:pt idx="6">
                  <c:v>324</c:v>
                </c:pt>
                <c:pt idx="7">
                  <c:v>487</c:v>
                </c:pt>
                <c:pt idx="8">
                  <c:v>388</c:v>
                </c:pt>
                <c:pt idx="9">
                  <c:v>506</c:v>
                </c:pt>
                <c:pt idx="10">
                  <c:v>385</c:v>
                </c:pt>
                <c:pt idx="11">
                  <c:v>516</c:v>
                </c:pt>
                <c:pt idx="12">
                  <c:v>421</c:v>
                </c:pt>
                <c:pt idx="13">
                  <c:v>568</c:v>
                </c:pt>
                <c:pt idx="14">
                  <c:v>446</c:v>
                </c:pt>
                <c:pt idx="15">
                  <c:v>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13-4C68-840A-0AE183E043E4}"/>
            </c:ext>
          </c:extLst>
        </c:ser>
        <c:ser>
          <c:idx val="5"/>
          <c:order val="5"/>
          <c:tx>
            <c:strRef>
              <c:f>'Quarterly Trends'!$BK$57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strRef>
              <c:f>'Quarterly Trends'!$BL$51:$CA$51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Trends'!$BL$57:$CA$57</c:f>
              <c:numCache>
                <c:formatCode>#,##0</c:formatCode>
                <c:ptCount val="16"/>
                <c:pt idx="0">
                  <c:v>64</c:v>
                </c:pt>
                <c:pt idx="1">
                  <c:v>50</c:v>
                </c:pt>
                <c:pt idx="2">
                  <c:v>26</c:v>
                </c:pt>
                <c:pt idx="3">
                  <c:v>68</c:v>
                </c:pt>
                <c:pt idx="4">
                  <c:v>22</c:v>
                </c:pt>
                <c:pt idx="5">
                  <c:v>72</c:v>
                </c:pt>
                <c:pt idx="6">
                  <c:v>91</c:v>
                </c:pt>
                <c:pt idx="7">
                  <c:v>170</c:v>
                </c:pt>
                <c:pt idx="8">
                  <c:v>107</c:v>
                </c:pt>
                <c:pt idx="9">
                  <c:v>156</c:v>
                </c:pt>
                <c:pt idx="10">
                  <c:v>127</c:v>
                </c:pt>
                <c:pt idx="11">
                  <c:v>152</c:v>
                </c:pt>
                <c:pt idx="12">
                  <c:v>137</c:v>
                </c:pt>
                <c:pt idx="13">
                  <c:v>104</c:v>
                </c:pt>
                <c:pt idx="14">
                  <c:v>13</c:v>
                </c:pt>
                <c:pt idx="15">
                  <c:v>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313-4C68-840A-0AE183E043E4}"/>
            </c:ext>
          </c:extLst>
        </c:ser>
        <c:ser>
          <c:idx val="6"/>
          <c:order val="6"/>
          <c:tx>
            <c:strRef>
              <c:f>'Quarterly Trends'!$BK$58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'Quarterly Trends'!$BL$51:$CA$51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Trends'!$BL$58:$CA$58</c:f>
              <c:numCache>
                <c:formatCode>#,##0</c:formatCode>
                <c:ptCount val="16"/>
                <c:pt idx="0">
                  <c:v>384</c:v>
                </c:pt>
                <c:pt idx="1">
                  <c:v>473</c:v>
                </c:pt>
                <c:pt idx="2">
                  <c:v>346</c:v>
                </c:pt>
                <c:pt idx="3">
                  <c:v>602</c:v>
                </c:pt>
                <c:pt idx="4">
                  <c:v>329</c:v>
                </c:pt>
                <c:pt idx="5">
                  <c:v>532</c:v>
                </c:pt>
                <c:pt idx="6">
                  <c:v>415</c:v>
                </c:pt>
                <c:pt idx="7">
                  <c:v>657</c:v>
                </c:pt>
                <c:pt idx="8">
                  <c:v>495</c:v>
                </c:pt>
                <c:pt idx="9">
                  <c:v>662</c:v>
                </c:pt>
                <c:pt idx="10">
                  <c:v>512</c:v>
                </c:pt>
                <c:pt idx="11">
                  <c:v>668</c:v>
                </c:pt>
                <c:pt idx="12">
                  <c:v>558</c:v>
                </c:pt>
                <c:pt idx="13">
                  <c:v>672</c:v>
                </c:pt>
                <c:pt idx="14">
                  <c:v>459</c:v>
                </c:pt>
                <c:pt idx="15">
                  <c:v>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313-4C68-840A-0AE183E04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17104"/>
        <c:axId val="-1683917648"/>
      </c:lineChart>
      <c:catAx>
        <c:axId val="-168391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3917648"/>
        <c:crosses val="autoZero"/>
        <c:auto val="1"/>
        <c:lblAlgn val="ctr"/>
        <c:lblOffset val="100"/>
        <c:noMultiLvlLbl val="0"/>
      </c:catAx>
      <c:valAx>
        <c:axId val="-16839176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3917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Pre-owned Total Sales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'Quarterly Trends'!$BK$66</c:f>
              <c:strCache>
                <c:ptCount val="1"/>
                <c:pt idx="0">
                  <c:v>Semi/full monocoque</c:v>
                </c:pt>
              </c:strCache>
            </c:strRef>
          </c:tx>
          <c:marker>
            <c:symbol val="none"/>
          </c:marker>
          <c:cat>
            <c:strRef>
              <c:f>'Quarterly Trends'!$BL$65:$CA$65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Trends'!$BL$66:$CA$66</c:f>
              <c:numCache>
                <c:formatCode>#,##0</c:formatCode>
                <c:ptCount val="16"/>
                <c:pt idx="0">
                  <c:v>205</c:v>
                </c:pt>
                <c:pt idx="1">
                  <c:v>350</c:v>
                </c:pt>
                <c:pt idx="2">
                  <c:v>234</c:v>
                </c:pt>
                <c:pt idx="3">
                  <c:v>199</c:v>
                </c:pt>
                <c:pt idx="4">
                  <c:v>238</c:v>
                </c:pt>
                <c:pt idx="5">
                  <c:v>269</c:v>
                </c:pt>
                <c:pt idx="6">
                  <c:v>276</c:v>
                </c:pt>
                <c:pt idx="7">
                  <c:v>463</c:v>
                </c:pt>
                <c:pt idx="8">
                  <c:v>208</c:v>
                </c:pt>
                <c:pt idx="9">
                  <c:v>278</c:v>
                </c:pt>
                <c:pt idx="10">
                  <c:v>208</c:v>
                </c:pt>
                <c:pt idx="11">
                  <c:v>260</c:v>
                </c:pt>
                <c:pt idx="12">
                  <c:v>244</c:v>
                </c:pt>
                <c:pt idx="13">
                  <c:v>294</c:v>
                </c:pt>
                <c:pt idx="14">
                  <c:v>232</c:v>
                </c:pt>
                <c:pt idx="15">
                  <c:v>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83-403D-A17E-063CD4A8EB0A}"/>
            </c:ext>
          </c:extLst>
        </c:ser>
        <c:ser>
          <c:idx val="0"/>
          <c:order val="1"/>
          <c:tx>
            <c:strRef>
              <c:f>'Quarterly Trends'!$BK$67</c:f>
              <c:strCache>
                <c:ptCount val="1"/>
                <c:pt idx="0">
                  <c:v>Body on chassis</c:v>
                </c:pt>
              </c:strCache>
            </c:strRef>
          </c:tx>
          <c:marker>
            <c:symbol val="none"/>
          </c:marker>
          <c:cat>
            <c:strRef>
              <c:f>'Quarterly Trends'!$BL$65:$CA$65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Trends'!$BL$67:$CA$67</c:f>
              <c:numCache>
                <c:formatCode>#,##0</c:formatCode>
                <c:ptCount val="16"/>
                <c:pt idx="0">
                  <c:v>12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0</c:v>
                </c:pt>
                <c:pt idx="5">
                  <c:v>11</c:v>
                </c:pt>
                <c:pt idx="6">
                  <c:v>24</c:v>
                </c:pt>
                <c:pt idx="7">
                  <c:v>10</c:v>
                </c:pt>
                <c:pt idx="8">
                  <c:v>15</c:v>
                </c:pt>
                <c:pt idx="9">
                  <c:v>22</c:v>
                </c:pt>
                <c:pt idx="10">
                  <c:v>15</c:v>
                </c:pt>
                <c:pt idx="11">
                  <c:v>27</c:v>
                </c:pt>
                <c:pt idx="12">
                  <c:v>19</c:v>
                </c:pt>
                <c:pt idx="13">
                  <c:v>7</c:v>
                </c:pt>
                <c:pt idx="14">
                  <c:v>7</c:v>
                </c:pt>
                <c:pt idx="15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83-403D-A17E-063CD4A8EB0A}"/>
            </c:ext>
          </c:extLst>
        </c:ser>
        <c:ser>
          <c:idx val="1"/>
          <c:order val="2"/>
          <c:tx>
            <c:strRef>
              <c:f>'Quarterly Trends'!$BK$68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'Quarterly Trends'!$BL$65:$CA$65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Trends'!$BL$68:$CA$68</c:f>
              <c:numCache>
                <c:formatCode>#,##0</c:formatCode>
                <c:ptCount val="16"/>
                <c:pt idx="0">
                  <c:v>217</c:v>
                </c:pt>
                <c:pt idx="1">
                  <c:v>363</c:v>
                </c:pt>
                <c:pt idx="2">
                  <c:v>241</c:v>
                </c:pt>
                <c:pt idx="3">
                  <c:v>210</c:v>
                </c:pt>
                <c:pt idx="4">
                  <c:v>238</c:v>
                </c:pt>
                <c:pt idx="5">
                  <c:v>280</c:v>
                </c:pt>
                <c:pt idx="6">
                  <c:v>300</c:v>
                </c:pt>
                <c:pt idx="7">
                  <c:v>473</c:v>
                </c:pt>
                <c:pt idx="8">
                  <c:v>223</c:v>
                </c:pt>
                <c:pt idx="9">
                  <c:v>300</c:v>
                </c:pt>
                <c:pt idx="10">
                  <c:v>223</c:v>
                </c:pt>
                <c:pt idx="11">
                  <c:v>287</c:v>
                </c:pt>
                <c:pt idx="12">
                  <c:v>263</c:v>
                </c:pt>
                <c:pt idx="13">
                  <c:v>301</c:v>
                </c:pt>
                <c:pt idx="14">
                  <c:v>239</c:v>
                </c:pt>
                <c:pt idx="15">
                  <c:v>410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83-403D-A17E-063CD4A8E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13840"/>
        <c:axId val="-1683909488"/>
      </c:lineChart>
      <c:catAx>
        <c:axId val="-168391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3909488"/>
        <c:crosses val="autoZero"/>
        <c:auto val="1"/>
        <c:lblAlgn val="ctr"/>
        <c:lblOffset val="100"/>
        <c:noMultiLvlLbl val="0"/>
      </c:catAx>
      <c:valAx>
        <c:axId val="-16839094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3913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New &amp; Pre-owned Total Sales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'Quarterly Trends'!$BK$78</c:f>
              <c:strCache>
                <c:ptCount val="1"/>
                <c:pt idx="0">
                  <c:v>Semi/full monocoque</c:v>
                </c:pt>
              </c:strCache>
            </c:strRef>
          </c:tx>
          <c:marker>
            <c:symbol val="none"/>
          </c:marker>
          <c:cat>
            <c:strRef>
              <c:f>'Quarterly Trends'!$BL$77:$CA$77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Trends'!$BL$78:$CA$78</c:f>
              <c:numCache>
                <c:formatCode>#,##0</c:formatCode>
                <c:ptCount val="16"/>
                <c:pt idx="0">
                  <c:v>580</c:v>
                </c:pt>
                <c:pt idx="1">
                  <c:v>819</c:v>
                </c:pt>
                <c:pt idx="2">
                  <c:v>580</c:v>
                </c:pt>
                <c:pt idx="3">
                  <c:v>795</c:v>
                </c:pt>
                <c:pt idx="4">
                  <c:v>559</c:v>
                </c:pt>
                <c:pt idx="5">
                  <c:v>796</c:v>
                </c:pt>
                <c:pt idx="6">
                  <c:v>689</c:v>
                </c:pt>
                <c:pt idx="7">
                  <c:v>1120</c:v>
                </c:pt>
                <c:pt idx="8">
                  <c:v>701</c:v>
                </c:pt>
                <c:pt idx="9">
                  <c:v>935</c:v>
                </c:pt>
                <c:pt idx="10">
                  <c:v>743</c:v>
                </c:pt>
                <c:pt idx="11">
                  <c:v>907</c:v>
                </c:pt>
                <c:pt idx="12">
                  <c:v>800</c:v>
                </c:pt>
                <c:pt idx="13">
                  <c:v>961</c:v>
                </c:pt>
                <c:pt idx="14">
                  <c:v>691</c:v>
                </c:pt>
                <c:pt idx="15">
                  <c:v>1111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13-4C68-840A-0AE183E043E4}"/>
            </c:ext>
          </c:extLst>
        </c:ser>
        <c:ser>
          <c:idx val="0"/>
          <c:order val="1"/>
          <c:tx>
            <c:strRef>
              <c:f>'Quarterly Trends'!$BK$79</c:f>
              <c:strCache>
                <c:ptCount val="1"/>
                <c:pt idx="0">
                  <c:v>Body on chassis</c:v>
                </c:pt>
              </c:strCache>
            </c:strRef>
          </c:tx>
          <c:marker>
            <c:symbol val="none"/>
          </c:marker>
          <c:cat>
            <c:strRef>
              <c:f>'Quarterly Trends'!$BL$77:$CA$77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Trends'!$BL$79:$CA$79</c:f>
              <c:numCache>
                <c:formatCode>#,##0</c:formatCode>
                <c:ptCount val="16"/>
                <c:pt idx="0">
                  <c:v>21</c:v>
                </c:pt>
                <c:pt idx="1">
                  <c:v>17</c:v>
                </c:pt>
                <c:pt idx="2">
                  <c:v>7</c:v>
                </c:pt>
                <c:pt idx="3">
                  <c:v>17</c:v>
                </c:pt>
                <c:pt idx="4">
                  <c:v>8</c:v>
                </c:pt>
                <c:pt idx="5">
                  <c:v>16</c:v>
                </c:pt>
                <c:pt idx="6">
                  <c:v>26</c:v>
                </c:pt>
                <c:pt idx="7">
                  <c:v>10</c:v>
                </c:pt>
                <c:pt idx="8">
                  <c:v>17</c:v>
                </c:pt>
                <c:pt idx="9">
                  <c:v>27</c:v>
                </c:pt>
                <c:pt idx="10">
                  <c:v>20</c:v>
                </c:pt>
                <c:pt idx="11">
                  <c:v>48</c:v>
                </c:pt>
                <c:pt idx="12">
                  <c:v>21</c:v>
                </c:pt>
                <c:pt idx="13">
                  <c:v>12</c:v>
                </c:pt>
                <c:pt idx="14">
                  <c:v>7</c:v>
                </c:pt>
                <c:pt idx="15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3-4C68-840A-0AE183E043E4}"/>
            </c:ext>
          </c:extLst>
        </c:ser>
        <c:ser>
          <c:idx val="1"/>
          <c:order val="2"/>
          <c:tx>
            <c:strRef>
              <c:f>'Quarterly Trends'!$BK$80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'Quarterly Trends'!$BL$77:$CA$77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Trends'!$BL$80:$CA$80</c:f>
              <c:numCache>
                <c:formatCode>#,##0</c:formatCode>
                <c:ptCount val="16"/>
                <c:pt idx="0">
                  <c:v>601</c:v>
                </c:pt>
                <c:pt idx="1">
                  <c:v>836</c:v>
                </c:pt>
                <c:pt idx="2">
                  <c:v>587</c:v>
                </c:pt>
                <c:pt idx="3">
                  <c:v>812</c:v>
                </c:pt>
                <c:pt idx="4">
                  <c:v>567</c:v>
                </c:pt>
                <c:pt idx="5">
                  <c:v>812</c:v>
                </c:pt>
                <c:pt idx="6">
                  <c:v>715</c:v>
                </c:pt>
                <c:pt idx="7">
                  <c:v>1130</c:v>
                </c:pt>
                <c:pt idx="8">
                  <c:v>718</c:v>
                </c:pt>
                <c:pt idx="9">
                  <c:v>962</c:v>
                </c:pt>
                <c:pt idx="10">
                  <c:v>763</c:v>
                </c:pt>
                <c:pt idx="11">
                  <c:v>955</c:v>
                </c:pt>
                <c:pt idx="12">
                  <c:v>821</c:v>
                </c:pt>
                <c:pt idx="13">
                  <c:v>973</c:v>
                </c:pt>
                <c:pt idx="14">
                  <c:v>698</c:v>
                </c:pt>
                <c:pt idx="15">
                  <c:v>1128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13-4C68-840A-0AE183E04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81136"/>
        <c:axId val="-1682987664"/>
      </c:lineChart>
      <c:catAx>
        <c:axId val="-168298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2987664"/>
        <c:crosses val="autoZero"/>
        <c:auto val="1"/>
        <c:lblAlgn val="ctr"/>
        <c:lblOffset val="100"/>
        <c:noMultiLvlLbl val="0"/>
      </c:catAx>
      <c:valAx>
        <c:axId val="-16829876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2981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</a:t>
            </a:r>
            <a:r>
              <a:rPr lang="en-US" baseline="0"/>
              <a:t> 40 - &lt;45'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'Historical Trends'!$AE$22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numRef>
              <c:f>'Historical Trends'!$AF$21:$AL$21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Trends'!$AF$22:$AL$22</c:f>
              <c:numCache>
                <c:formatCode>#,##0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10</c:v>
                </c:pt>
                <c:pt idx="4">
                  <c:v>20</c:v>
                </c:pt>
                <c:pt idx="5">
                  <c:v>31</c:v>
                </c:pt>
                <c:pt idx="6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5C-4985-8DA3-3337EA73142E}"/>
            </c:ext>
          </c:extLst>
        </c:ser>
        <c:ser>
          <c:idx val="1"/>
          <c:order val="1"/>
          <c:tx>
            <c:strRef>
              <c:f>'Historical Trends'!$AE$23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numRef>
              <c:f>'Historical Trends'!$AF$21:$AL$21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Trends'!$AF$23:$AL$23</c:f>
              <c:numCache>
                <c:formatCode>#,##0</c:formatCode>
                <c:ptCount val="7"/>
                <c:pt idx="0">
                  <c:v>43</c:v>
                </c:pt>
                <c:pt idx="1">
                  <c:v>89</c:v>
                </c:pt>
                <c:pt idx="2">
                  <c:v>84</c:v>
                </c:pt>
                <c:pt idx="3">
                  <c:v>60</c:v>
                </c:pt>
                <c:pt idx="4">
                  <c:v>18</c:v>
                </c:pt>
                <c:pt idx="5">
                  <c:v>29</c:v>
                </c:pt>
                <c:pt idx="6">
                  <c:v>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5C-4985-8DA3-3337EA73142E}"/>
            </c:ext>
          </c:extLst>
        </c:ser>
        <c:ser>
          <c:idx val="2"/>
          <c:order val="2"/>
          <c:tx>
            <c:strRef>
              <c:f>'Historical Trends'!$AE$24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numRef>
              <c:f>'Historical Trends'!$AF$21:$AL$21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Trends'!$AF$24:$AL$24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25C-4985-8DA3-3337EA73142E}"/>
            </c:ext>
          </c:extLst>
        </c:ser>
        <c:ser>
          <c:idx val="3"/>
          <c:order val="3"/>
          <c:tx>
            <c:strRef>
              <c:f>'Historical Trends'!$AE$25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numRef>
              <c:f>'Historical Trends'!$AF$21:$AL$21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Trends'!$AF$25:$AL$25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'Historical Trends'!$AE$26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numRef>
              <c:f>'Historical Trends'!$AF$21:$AL$21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Trends'!$AF$26:$AL$26</c:f>
              <c:numCache>
                <c:formatCode>#,##0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10</c:v>
                </c:pt>
                <c:pt idx="4">
                  <c:v>20</c:v>
                </c:pt>
                <c:pt idx="5">
                  <c:v>31</c:v>
                </c:pt>
                <c:pt idx="6">
                  <c:v>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'Historical Trends'!$AE$27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numRef>
              <c:f>'Historical Trends'!$AF$21:$AL$21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Trends'!$AF$27:$AL$27</c:f>
              <c:numCache>
                <c:formatCode>#,##0</c:formatCode>
                <c:ptCount val="7"/>
                <c:pt idx="0">
                  <c:v>43</c:v>
                </c:pt>
                <c:pt idx="1">
                  <c:v>89</c:v>
                </c:pt>
                <c:pt idx="2">
                  <c:v>84</c:v>
                </c:pt>
                <c:pt idx="3">
                  <c:v>60</c:v>
                </c:pt>
                <c:pt idx="4">
                  <c:v>18</c:v>
                </c:pt>
                <c:pt idx="5">
                  <c:v>29</c:v>
                </c:pt>
                <c:pt idx="6">
                  <c:v>53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'Historical Trends'!$AE$28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'Historical Trends'!$AF$21:$AL$21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Trends'!$AF$28:$AL$28</c:f>
              <c:numCache>
                <c:formatCode>#,##0</c:formatCode>
                <c:ptCount val="7"/>
                <c:pt idx="0">
                  <c:v>56</c:v>
                </c:pt>
                <c:pt idx="1">
                  <c:v>104</c:v>
                </c:pt>
                <c:pt idx="2">
                  <c:v>100</c:v>
                </c:pt>
                <c:pt idx="3">
                  <c:v>70</c:v>
                </c:pt>
                <c:pt idx="4">
                  <c:v>38</c:v>
                </c:pt>
                <c:pt idx="5">
                  <c:v>60</c:v>
                </c:pt>
                <c:pt idx="6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024432"/>
        <c:axId val="-1690021168"/>
      </c:lineChart>
      <c:catAx>
        <c:axId val="-169002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90021168"/>
        <c:crosses val="autoZero"/>
        <c:auto val="1"/>
        <c:lblAlgn val="ctr"/>
        <c:lblOffset val="100"/>
        <c:noMultiLvlLbl val="0"/>
      </c:catAx>
      <c:valAx>
        <c:axId val="-1690021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90024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 30 - &lt;40'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'Historical Trends'!$AE$36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numRef>
              <c:f>'Historical Trends'!$AF$35:$AL$35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Trends'!$AF$36:$AL$36</c:f>
              <c:numCache>
                <c:formatCode>#,##0</c:formatCode>
                <c:ptCount val="7"/>
                <c:pt idx="0">
                  <c:v>35</c:v>
                </c:pt>
                <c:pt idx="1">
                  <c:v>43</c:v>
                </c:pt>
                <c:pt idx="2">
                  <c:v>107</c:v>
                </c:pt>
                <c:pt idx="3">
                  <c:v>167</c:v>
                </c:pt>
                <c:pt idx="4">
                  <c:v>148</c:v>
                </c:pt>
                <c:pt idx="5">
                  <c:v>154</c:v>
                </c:pt>
                <c:pt idx="6">
                  <c:v>259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3B-40C3-9151-A0B890C08A10}"/>
            </c:ext>
          </c:extLst>
        </c:ser>
        <c:ser>
          <c:idx val="1"/>
          <c:order val="1"/>
          <c:tx>
            <c:strRef>
              <c:f>'Historical Trends'!$AE$37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numRef>
              <c:f>'Historical Trends'!$AF$35:$AL$35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Trends'!$AF$37:$AL$37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3B-40C3-9151-A0B890C08A10}"/>
            </c:ext>
          </c:extLst>
        </c:ser>
        <c:ser>
          <c:idx val="2"/>
          <c:order val="2"/>
          <c:tx>
            <c:strRef>
              <c:f>'Historical Trends'!$AE$38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numRef>
              <c:f>'Historical Trends'!$AF$35:$AL$35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Trends'!$AF$38:$AL$38</c:f>
              <c:numCache>
                <c:formatCode>#,##0</c:formatCode>
                <c:ptCount val="7"/>
                <c:pt idx="0">
                  <c:v>22</c:v>
                </c:pt>
                <c:pt idx="1">
                  <c:v>28</c:v>
                </c:pt>
                <c:pt idx="2">
                  <c:v>27</c:v>
                </c:pt>
                <c:pt idx="3">
                  <c:v>18</c:v>
                </c:pt>
                <c:pt idx="4">
                  <c:v>15</c:v>
                </c:pt>
                <c:pt idx="5">
                  <c:v>30</c:v>
                </c:pt>
                <c:pt idx="6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3B-40C3-9151-A0B890C08A10}"/>
            </c:ext>
          </c:extLst>
        </c:ser>
        <c:ser>
          <c:idx val="3"/>
          <c:order val="3"/>
          <c:tx>
            <c:strRef>
              <c:f>'Historical Trends'!$AE$39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numRef>
              <c:f>'Historical Trends'!$AF$35:$AL$35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Trends'!$AF$39:$AL$39</c:f>
              <c:numCache>
                <c:formatCode>#,##0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3B-40C3-9151-A0B890C08A10}"/>
            </c:ext>
          </c:extLst>
        </c:ser>
        <c:ser>
          <c:idx val="4"/>
          <c:order val="4"/>
          <c:tx>
            <c:strRef>
              <c:f>'Historical Trends'!$AE$40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numRef>
              <c:f>'Historical Trends'!$AF$35:$AL$35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Trends'!$AF$40:$AL$40</c:f>
              <c:numCache>
                <c:formatCode>#,##0</c:formatCode>
                <c:ptCount val="7"/>
                <c:pt idx="0">
                  <c:v>57</c:v>
                </c:pt>
                <c:pt idx="1">
                  <c:v>71</c:v>
                </c:pt>
                <c:pt idx="2">
                  <c:v>134</c:v>
                </c:pt>
                <c:pt idx="3">
                  <c:v>185</c:v>
                </c:pt>
                <c:pt idx="4">
                  <c:v>163</c:v>
                </c:pt>
                <c:pt idx="5">
                  <c:v>184</c:v>
                </c:pt>
                <c:pt idx="6">
                  <c:v>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13B-40C3-9151-A0B890C08A10}"/>
            </c:ext>
          </c:extLst>
        </c:ser>
        <c:ser>
          <c:idx val="5"/>
          <c:order val="5"/>
          <c:tx>
            <c:strRef>
              <c:f>'Historical Trends'!$AE$41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numRef>
              <c:f>'Historical Trends'!$AF$35:$AL$35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Trends'!$AF$41:$AL$41</c:f>
              <c:numCache>
                <c:formatCode>#,##0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13B-40C3-9151-A0B890C08A10}"/>
            </c:ext>
          </c:extLst>
        </c:ser>
        <c:ser>
          <c:idx val="6"/>
          <c:order val="6"/>
          <c:tx>
            <c:strRef>
              <c:f>'Historical Trends'!$AE$42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'Historical Trends'!$AF$35:$AL$35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Trends'!$AF$42:$AL$42</c:f>
              <c:numCache>
                <c:formatCode>#,##0</c:formatCode>
                <c:ptCount val="7"/>
                <c:pt idx="0">
                  <c:v>57</c:v>
                </c:pt>
                <c:pt idx="1">
                  <c:v>73</c:v>
                </c:pt>
                <c:pt idx="2">
                  <c:v>134</c:v>
                </c:pt>
                <c:pt idx="3">
                  <c:v>186</c:v>
                </c:pt>
                <c:pt idx="4">
                  <c:v>163</c:v>
                </c:pt>
                <c:pt idx="5">
                  <c:v>184</c:v>
                </c:pt>
                <c:pt idx="6">
                  <c:v>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13B-40C3-9151-A0B890C08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011920"/>
        <c:axId val="-1690020624"/>
      </c:lineChart>
      <c:catAx>
        <c:axId val="-169001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90020624"/>
        <c:crosses val="autoZero"/>
        <c:auto val="1"/>
        <c:lblAlgn val="ctr"/>
        <c:lblOffset val="100"/>
        <c:noMultiLvlLbl val="0"/>
      </c:catAx>
      <c:valAx>
        <c:axId val="-16900206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90011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 Total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'Historical Trends'!$AE$50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numRef>
              <c:f>'Historical Trends'!$AF$49:$AL$49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Trends'!$AF$50:$AL$50</c:f>
              <c:numCache>
                <c:formatCode>#,##0</c:formatCode>
                <c:ptCount val="7"/>
                <c:pt idx="0">
                  <c:v>748</c:v>
                </c:pt>
                <c:pt idx="1">
                  <c:v>1062</c:v>
                </c:pt>
                <c:pt idx="2">
                  <c:v>1284</c:v>
                </c:pt>
                <c:pt idx="3">
                  <c:v>1579</c:v>
                </c:pt>
                <c:pt idx="4">
                  <c:v>1563</c:v>
                </c:pt>
                <c:pt idx="5">
                  <c:v>1765</c:v>
                </c:pt>
                <c:pt idx="6">
                  <c:v>1983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BD-479B-8591-00DEB73D3C88}"/>
            </c:ext>
          </c:extLst>
        </c:ser>
        <c:ser>
          <c:idx val="0"/>
          <c:order val="1"/>
          <c:tx>
            <c:strRef>
              <c:f>'Historical Trends'!$AE$51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numRef>
              <c:f>'Historical Trends'!$AF$49:$AL$49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Trends'!$AF$51:$AL$51</c:f>
              <c:numCache>
                <c:formatCode>#,##0</c:formatCode>
                <c:ptCount val="7"/>
                <c:pt idx="0">
                  <c:v>383</c:v>
                </c:pt>
                <c:pt idx="1">
                  <c:v>347</c:v>
                </c:pt>
                <c:pt idx="2">
                  <c:v>348</c:v>
                </c:pt>
                <c:pt idx="3">
                  <c:v>207</c:v>
                </c:pt>
                <c:pt idx="4">
                  <c:v>355</c:v>
                </c:pt>
                <c:pt idx="5">
                  <c:v>542</c:v>
                </c:pt>
                <c:pt idx="6">
                  <c:v>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BD-479B-8591-00DEB73D3C88}"/>
            </c:ext>
          </c:extLst>
        </c:ser>
        <c:ser>
          <c:idx val="1"/>
          <c:order val="2"/>
          <c:tx>
            <c:strRef>
              <c:f>'Historical Trends'!$AE$52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numRef>
              <c:f>'Historical Trends'!$AF$49:$AL$49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Trends'!$AF$52:$AL$52</c:f>
              <c:numCache>
                <c:formatCode>#,##0</c:formatCode>
                <c:ptCount val="7"/>
                <c:pt idx="0">
                  <c:v>22</c:v>
                </c:pt>
                <c:pt idx="1">
                  <c:v>28</c:v>
                </c:pt>
                <c:pt idx="2">
                  <c:v>27</c:v>
                </c:pt>
                <c:pt idx="3">
                  <c:v>18</c:v>
                </c:pt>
                <c:pt idx="4">
                  <c:v>15</c:v>
                </c:pt>
                <c:pt idx="5">
                  <c:v>30</c:v>
                </c:pt>
                <c:pt idx="6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DBD-479B-8591-00DEB73D3C88}"/>
            </c:ext>
          </c:extLst>
        </c:ser>
        <c:ser>
          <c:idx val="3"/>
          <c:order val="3"/>
          <c:tx>
            <c:strRef>
              <c:f>'Historical Trends'!$AE$53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numRef>
              <c:f>'Historical Trends'!$AF$49:$AL$49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Trends'!$AF$53:$AL$53</c:f>
              <c:numCache>
                <c:formatCode>#,##0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BD-479B-8591-00DEB73D3C88}"/>
            </c:ext>
          </c:extLst>
        </c:ser>
        <c:ser>
          <c:idx val="4"/>
          <c:order val="4"/>
          <c:tx>
            <c:strRef>
              <c:f>'Historical Trends'!$AE$54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numRef>
              <c:f>'Historical Trends'!$AF$49:$AL$49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Trends'!$AF$54:$AL$54</c:f>
              <c:numCache>
                <c:formatCode>#,##0</c:formatCode>
                <c:ptCount val="7"/>
                <c:pt idx="0">
                  <c:v>770</c:v>
                </c:pt>
                <c:pt idx="1">
                  <c:v>1090</c:v>
                </c:pt>
                <c:pt idx="2">
                  <c:v>1311</c:v>
                </c:pt>
                <c:pt idx="3">
                  <c:v>1597</c:v>
                </c:pt>
                <c:pt idx="4">
                  <c:v>1578</c:v>
                </c:pt>
                <c:pt idx="5">
                  <c:v>1795</c:v>
                </c:pt>
                <c:pt idx="6">
                  <c:v>1990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DBD-479B-8591-00DEB73D3C88}"/>
            </c:ext>
          </c:extLst>
        </c:ser>
        <c:ser>
          <c:idx val="5"/>
          <c:order val="5"/>
          <c:tx>
            <c:strRef>
              <c:f>'Historical Trends'!$AE$55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numRef>
              <c:f>'Historical Trends'!$AF$49:$AL$49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Trends'!$AF$55:$AL$55</c:f>
              <c:numCache>
                <c:formatCode>#,##0</c:formatCode>
                <c:ptCount val="7"/>
                <c:pt idx="0">
                  <c:v>383</c:v>
                </c:pt>
                <c:pt idx="1">
                  <c:v>349</c:v>
                </c:pt>
                <c:pt idx="2">
                  <c:v>348</c:v>
                </c:pt>
                <c:pt idx="3">
                  <c:v>208</c:v>
                </c:pt>
                <c:pt idx="4">
                  <c:v>355</c:v>
                </c:pt>
                <c:pt idx="5">
                  <c:v>542</c:v>
                </c:pt>
                <c:pt idx="6">
                  <c:v>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DBD-479B-8591-00DEB73D3C88}"/>
            </c:ext>
          </c:extLst>
        </c:ser>
        <c:ser>
          <c:idx val="6"/>
          <c:order val="6"/>
          <c:tx>
            <c:strRef>
              <c:f>'Historical Trends'!$AE$56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'Historical Trends'!$AF$49:$AL$49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'Historical Trends'!$AF$56:$AL$56</c:f>
              <c:numCache>
                <c:formatCode>#,##0</c:formatCode>
                <c:ptCount val="7"/>
                <c:pt idx="0">
                  <c:v>1153</c:v>
                </c:pt>
                <c:pt idx="1">
                  <c:v>1439</c:v>
                </c:pt>
                <c:pt idx="2">
                  <c:v>1659</c:v>
                </c:pt>
                <c:pt idx="3">
                  <c:v>1805</c:v>
                </c:pt>
                <c:pt idx="4">
                  <c:v>1933</c:v>
                </c:pt>
                <c:pt idx="5">
                  <c:v>2337</c:v>
                </c:pt>
                <c:pt idx="6">
                  <c:v>2407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DBD-479B-8591-00DEB73D3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020080"/>
        <c:axId val="-1834401328"/>
      </c:lineChart>
      <c:catAx>
        <c:axId val="-169002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834401328"/>
        <c:crosses val="autoZero"/>
        <c:auto val="1"/>
        <c:lblAlgn val="ctr"/>
        <c:lblOffset val="100"/>
        <c:noMultiLvlLbl val="0"/>
      </c:catAx>
      <c:valAx>
        <c:axId val="-1834401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90020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Pre-owned Total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'Historical Trends'!$AE$64</c:f>
              <c:strCache>
                <c:ptCount val="1"/>
                <c:pt idx="0">
                  <c:v>Semi/full monocoque</c:v>
                </c:pt>
              </c:strCache>
            </c:strRef>
          </c:tx>
          <c:marker>
            <c:symbol val="none"/>
          </c:marker>
          <c:cat>
            <c:numRef>
              <c:f>'Historical Trends'!$AI$63:$AL$63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'Historical Trends'!$AI$64:$AL$64</c:f>
              <c:numCache>
                <c:formatCode>#,##0</c:formatCode>
                <c:ptCount val="4"/>
                <c:pt idx="0">
                  <c:v>988</c:v>
                </c:pt>
                <c:pt idx="1">
                  <c:v>1246</c:v>
                </c:pt>
                <c:pt idx="2">
                  <c:v>979</c:v>
                </c:pt>
                <c:pt idx="3">
                  <c:v>1163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BD-479B-8591-00DEB73D3C88}"/>
            </c:ext>
          </c:extLst>
        </c:ser>
        <c:ser>
          <c:idx val="0"/>
          <c:order val="1"/>
          <c:tx>
            <c:strRef>
              <c:f>'Historical Trends'!$AE$65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numRef>
              <c:f>'Historical Trends'!$AI$63:$AL$63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'Historical Trends'!$AI$65:$AL$65</c:f>
              <c:numCache>
                <c:formatCode>#,##0</c:formatCode>
                <c:ptCount val="4"/>
                <c:pt idx="0">
                  <c:v>43</c:v>
                </c:pt>
                <c:pt idx="1">
                  <c:v>46</c:v>
                </c:pt>
                <c:pt idx="2">
                  <c:v>82</c:v>
                </c:pt>
                <c:pt idx="3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BD-479B-8591-00DEB73D3C88}"/>
            </c:ext>
          </c:extLst>
        </c:ser>
        <c:ser>
          <c:idx val="1"/>
          <c:order val="2"/>
          <c:tx>
            <c:strRef>
              <c:f>'Historical Trends'!$AE$66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'Historical Trends'!$AI$63:$AL$63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'Historical Trends'!$AI$66:$AL$66</c:f>
              <c:numCache>
                <c:formatCode>#,##0</c:formatCode>
                <c:ptCount val="4"/>
                <c:pt idx="0">
                  <c:v>1031</c:v>
                </c:pt>
                <c:pt idx="1">
                  <c:v>1292</c:v>
                </c:pt>
                <c:pt idx="2">
                  <c:v>1061</c:v>
                </c:pt>
                <c:pt idx="3">
                  <c:v>1213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DBD-479B-8591-00DEB73D3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21456"/>
        <c:axId val="-1683908400"/>
      </c:lineChart>
      <c:catAx>
        <c:axId val="-168392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3908400"/>
        <c:crosses val="autoZero"/>
        <c:auto val="1"/>
        <c:lblAlgn val="ctr"/>
        <c:lblOffset val="100"/>
        <c:noMultiLvlLbl val="0"/>
      </c:catAx>
      <c:valAx>
        <c:axId val="-168390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3921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 &amp; Pre-owned Total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'Historical Trends'!$AE$80</c:f>
              <c:strCache>
                <c:ptCount val="1"/>
                <c:pt idx="0">
                  <c:v>Semi/full monocoque</c:v>
                </c:pt>
              </c:strCache>
            </c:strRef>
          </c:tx>
          <c:marker>
            <c:symbol val="none"/>
          </c:marker>
          <c:cat>
            <c:numRef>
              <c:f>'Historical Trends'!$AI$79:$AL$79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'Historical Trends'!$AI$80:$AL$80</c:f>
              <c:numCache>
                <c:formatCode>#,##0</c:formatCode>
                <c:ptCount val="4"/>
                <c:pt idx="0">
                  <c:v>2774</c:v>
                </c:pt>
                <c:pt idx="1">
                  <c:v>3164</c:v>
                </c:pt>
                <c:pt idx="2">
                  <c:v>3286</c:v>
                </c:pt>
                <c:pt idx="3">
                  <c:v>3563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BD-479B-8591-00DEB73D3C88}"/>
            </c:ext>
          </c:extLst>
        </c:ser>
        <c:ser>
          <c:idx val="0"/>
          <c:order val="1"/>
          <c:tx>
            <c:strRef>
              <c:f>'Historical Trends'!$AE$81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numRef>
              <c:f>'Historical Trends'!$AI$79:$AL$79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'Historical Trends'!$AI$81:$AL$81</c:f>
              <c:numCache>
                <c:formatCode>#,##0</c:formatCode>
                <c:ptCount val="4"/>
                <c:pt idx="0">
                  <c:v>62</c:v>
                </c:pt>
                <c:pt idx="1">
                  <c:v>61</c:v>
                </c:pt>
                <c:pt idx="2">
                  <c:v>112</c:v>
                </c:pt>
                <c:pt idx="3">
                  <c:v>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BD-479B-8591-00DEB73D3C88}"/>
            </c:ext>
          </c:extLst>
        </c:ser>
        <c:ser>
          <c:idx val="1"/>
          <c:order val="2"/>
          <c:tx>
            <c:strRef>
              <c:f>'Historical Trends'!$AE$82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'Historical Trends'!$AI$79:$AL$79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'Historical Trends'!$AI$82:$AL$82</c:f>
              <c:numCache>
                <c:formatCode>#,##0</c:formatCode>
                <c:ptCount val="4"/>
                <c:pt idx="0">
                  <c:v>2836</c:v>
                </c:pt>
                <c:pt idx="1">
                  <c:v>3225</c:v>
                </c:pt>
                <c:pt idx="2">
                  <c:v>3398</c:v>
                </c:pt>
                <c:pt idx="3">
                  <c:v>3620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DBD-479B-8591-00DEB73D3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16560"/>
        <c:axId val="-1683916016"/>
      </c:lineChart>
      <c:catAx>
        <c:axId val="-16839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3916016"/>
        <c:crosses val="autoZero"/>
        <c:auto val="1"/>
        <c:lblAlgn val="ctr"/>
        <c:lblOffset val="100"/>
        <c:noMultiLvlLbl val="0"/>
      </c:catAx>
      <c:valAx>
        <c:axId val="-1683916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3916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 45' +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'Quarterly Trends'!$BK$8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strRef>
              <c:f>'Quarterly Trends'!$BL$7:$CA$7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Trends'!$BL$8:$CA$8</c:f>
              <c:numCache>
                <c:formatCode>#,##0</c:formatCode>
                <c:ptCount val="16"/>
                <c:pt idx="0">
                  <c:v>268</c:v>
                </c:pt>
                <c:pt idx="1">
                  <c:v>363</c:v>
                </c:pt>
                <c:pt idx="2">
                  <c:v>286</c:v>
                </c:pt>
                <c:pt idx="3">
                  <c:v>485</c:v>
                </c:pt>
                <c:pt idx="4">
                  <c:v>243</c:v>
                </c:pt>
                <c:pt idx="5">
                  <c:v>408</c:v>
                </c:pt>
                <c:pt idx="6">
                  <c:v>287</c:v>
                </c:pt>
                <c:pt idx="7">
                  <c:v>457</c:v>
                </c:pt>
                <c:pt idx="8">
                  <c:v>325</c:v>
                </c:pt>
                <c:pt idx="9">
                  <c:v>458</c:v>
                </c:pt>
                <c:pt idx="10">
                  <c:v>343</c:v>
                </c:pt>
                <c:pt idx="11">
                  <c:v>454</c:v>
                </c:pt>
                <c:pt idx="12">
                  <c:v>343</c:v>
                </c:pt>
                <c:pt idx="13">
                  <c:v>482</c:v>
                </c:pt>
                <c:pt idx="14">
                  <c:v>393</c:v>
                </c:pt>
                <c:pt idx="15">
                  <c:v>490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95-4465-8FE1-BD546E0792FC}"/>
            </c:ext>
          </c:extLst>
        </c:ser>
        <c:ser>
          <c:idx val="3"/>
          <c:order val="3"/>
          <c:tx>
            <c:strRef>
              <c:f>'Quarterly Trends'!$BK$9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strRef>
              <c:f>'Quarterly Trends'!$BL$7:$CA$7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Trends'!$BL$9:$CA$9</c:f>
              <c:numCache>
                <c:formatCode>#,##0</c:formatCode>
                <c:ptCount val="16"/>
                <c:pt idx="0">
                  <c:v>43</c:v>
                </c:pt>
                <c:pt idx="1">
                  <c:v>45</c:v>
                </c:pt>
                <c:pt idx="2">
                  <c:v>13</c:v>
                </c:pt>
                <c:pt idx="3">
                  <c:v>46</c:v>
                </c:pt>
                <c:pt idx="4">
                  <c:v>21</c:v>
                </c:pt>
                <c:pt idx="5">
                  <c:v>67</c:v>
                </c:pt>
                <c:pt idx="6">
                  <c:v>90</c:v>
                </c:pt>
                <c:pt idx="7">
                  <c:v>159</c:v>
                </c:pt>
                <c:pt idx="8">
                  <c:v>107</c:v>
                </c:pt>
                <c:pt idx="9">
                  <c:v>137</c:v>
                </c:pt>
                <c:pt idx="10">
                  <c:v>120</c:v>
                </c:pt>
                <c:pt idx="11">
                  <c:v>149</c:v>
                </c:pt>
                <c:pt idx="12">
                  <c:v>113</c:v>
                </c:pt>
                <c:pt idx="13">
                  <c:v>98</c:v>
                </c:pt>
                <c:pt idx="14">
                  <c:v>9</c:v>
                </c:pt>
                <c:pt idx="15">
                  <c:v>144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D95-4465-8FE1-BD546E0792FC}"/>
            </c:ext>
          </c:extLst>
        </c:ser>
        <c:ser>
          <c:idx val="4"/>
          <c:order val="4"/>
          <c:tx>
            <c:strRef>
              <c:f>'Quarterly Trends'!$BK$10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strRef>
              <c:f>'Quarterly Trends'!$BL$7:$CA$7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Trends'!$BL$10:$CA$10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D95-4465-8FE1-BD546E0792FC}"/>
            </c:ext>
          </c:extLst>
        </c:ser>
        <c:ser>
          <c:idx val="0"/>
          <c:order val="5"/>
          <c:tx>
            <c:strRef>
              <c:f>'Quarterly Trends'!$BK$11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strRef>
              <c:f>'Quarterly Trends'!$BL$7:$CA$7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Trends'!$BL$11:$CA$11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'Quarterly Trends'!$BK$12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strRef>
              <c:f>'Quarterly Trends'!$BL$7:$CA$7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Trends'!$BL$12:$CA$12</c:f>
              <c:numCache>
                <c:formatCode>#,##0</c:formatCode>
                <c:ptCount val="16"/>
                <c:pt idx="0">
                  <c:v>268</c:v>
                </c:pt>
                <c:pt idx="1">
                  <c:v>363</c:v>
                </c:pt>
                <c:pt idx="2">
                  <c:v>286</c:v>
                </c:pt>
                <c:pt idx="3">
                  <c:v>485</c:v>
                </c:pt>
                <c:pt idx="4">
                  <c:v>243</c:v>
                </c:pt>
                <c:pt idx="5">
                  <c:v>408</c:v>
                </c:pt>
                <c:pt idx="6">
                  <c:v>287</c:v>
                </c:pt>
                <c:pt idx="7">
                  <c:v>457</c:v>
                </c:pt>
                <c:pt idx="8">
                  <c:v>325</c:v>
                </c:pt>
                <c:pt idx="9">
                  <c:v>458</c:v>
                </c:pt>
                <c:pt idx="10">
                  <c:v>343</c:v>
                </c:pt>
                <c:pt idx="11">
                  <c:v>454</c:v>
                </c:pt>
                <c:pt idx="12">
                  <c:v>343</c:v>
                </c:pt>
                <c:pt idx="13">
                  <c:v>482</c:v>
                </c:pt>
                <c:pt idx="14">
                  <c:v>393</c:v>
                </c:pt>
                <c:pt idx="15">
                  <c:v>490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'Quarterly Trends'!$BK$13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strRef>
              <c:f>'Quarterly Trends'!$BL$7:$CA$7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Trends'!$BL$13:$CA$13</c:f>
              <c:numCache>
                <c:formatCode>#,##0</c:formatCode>
                <c:ptCount val="16"/>
                <c:pt idx="0">
                  <c:v>43</c:v>
                </c:pt>
                <c:pt idx="1">
                  <c:v>45</c:v>
                </c:pt>
                <c:pt idx="2">
                  <c:v>13</c:v>
                </c:pt>
                <c:pt idx="3">
                  <c:v>46</c:v>
                </c:pt>
                <c:pt idx="4">
                  <c:v>21</c:v>
                </c:pt>
                <c:pt idx="5">
                  <c:v>67</c:v>
                </c:pt>
                <c:pt idx="6">
                  <c:v>90</c:v>
                </c:pt>
                <c:pt idx="7">
                  <c:v>159</c:v>
                </c:pt>
                <c:pt idx="8">
                  <c:v>107</c:v>
                </c:pt>
                <c:pt idx="9">
                  <c:v>137</c:v>
                </c:pt>
                <c:pt idx="10">
                  <c:v>120</c:v>
                </c:pt>
                <c:pt idx="11">
                  <c:v>149</c:v>
                </c:pt>
                <c:pt idx="12">
                  <c:v>113</c:v>
                </c:pt>
                <c:pt idx="13">
                  <c:v>98</c:v>
                </c:pt>
                <c:pt idx="14">
                  <c:v>9</c:v>
                </c:pt>
                <c:pt idx="15">
                  <c:v>144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'Quarterly Trends'!$BK$14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'Quarterly Trends'!$BL$7:$CA$7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Trends'!$BL$14:$CA$14</c:f>
              <c:numCache>
                <c:formatCode>#,##0</c:formatCode>
                <c:ptCount val="16"/>
                <c:pt idx="0">
                  <c:v>311</c:v>
                </c:pt>
                <c:pt idx="1">
                  <c:v>408</c:v>
                </c:pt>
                <c:pt idx="2">
                  <c:v>299</c:v>
                </c:pt>
                <c:pt idx="3">
                  <c:v>531</c:v>
                </c:pt>
                <c:pt idx="4">
                  <c:v>264</c:v>
                </c:pt>
                <c:pt idx="5">
                  <c:v>475</c:v>
                </c:pt>
                <c:pt idx="6">
                  <c:v>377</c:v>
                </c:pt>
                <c:pt idx="7">
                  <c:v>616</c:v>
                </c:pt>
                <c:pt idx="8">
                  <c:v>432</c:v>
                </c:pt>
                <c:pt idx="9">
                  <c:v>595</c:v>
                </c:pt>
                <c:pt idx="10">
                  <c:v>463</c:v>
                </c:pt>
                <c:pt idx="11">
                  <c:v>603</c:v>
                </c:pt>
                <c:pt idx="12">
                  <c:v>456</c:v>
                </c:pt>
                <c:pt idx="13">
                  <c:v>580</c:v>
                </c:pt>
                <c:pt idx="14">
                  <c:v>402</c:v>
                </c:pt>
                <c:pt idx="15">
                  <c:v>634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14928"/>
        <c:axId val="-168391329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7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'Quarterly Trends'!$BK$8</c15:sqref>
                        </c15:formulaRef>
                      </c:ext>
                    </c:extLst>
                    <c:strCache>
                      <c:ptCount val="1"/>
                      <c:pt idx="0">
                        <c:v>Semi/full monocoque - private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'Quarterly Trends'!$BL$7:$BY$7</c15:sqref>
                        </c15:formulaRef>
                      </c:ext>
                    </c:extLst>
                    <c:strCache>
                      <c:ptCount val="14"/>
                      <c:pt idx="0">
                        <c:v>2013Q1</c:v>
                      </c:pt>
                      <c:pt idx="1">
                        <c:v>2013Q2</c:v>
                      </c:pt>
                      <c:pt idx="2">
                        <c:v>2013Q3</c:v>
                      </c:pt>
                      <c:pt idx="3">
                        <c:v>2013Q4</c:v>
                      </c:pt>
                      <c:pt idx="4">
                        <c:v>2014Q1</c:v>
                      </c:pt>
                      <c:pt idx="5">
                        <c:v>2014Q2</c:v>
                      </c:pt>
                      <c:pt idx="6">
                        <c:v>2014Q3</c:v>
                      </c:pt>
                      <c:pt idx="7">
                        <c:v>2014Q4</c:v>
                      </c:pt>
                      <c:pt idx="8">
                        <c:v>2015Q1</c:v>
                      </c:pt>
                      <c:pt idx="9">
                        <c:v>2015Q2</c:v>
                      </c:pt>
                      <c:pt idx="10">
                        <c:v>2015Q3</c:v>
                      </c:pt>
                      <c:pt idx="11">
                        <c:v>2015Q4</c:v>
                      </c:pt>
                      <c:pt idx="12">
                        <c:v>2016Q1</c:v>
                      </c:pt>
                      <c:pt idx="13">
                        <c:v>2016Q2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'Quarterly Trends'!$BL$8:$BW$8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268</c:v>
                      </c:pt>
                      <c:pt idx="1">
                        <c:v>363</c:v>
                      </c:pt>
                      <c:pt idx="2">
                        <c:v>286</c:v>
                      </c:pt>
                      <c:pt idx="3">
                        <c:v>485</c:v>
                      </c:pt>
                      <c:pt idx="4">
                        <c:v>243</c:v>
                      </c:pt>
                      <c:pt idx="5">
                        <c:v>408</c:v>
                      </c:pt>
                      <c:pt idx="6">
                        <c:v>287</c:v>
                      </c:pt>
                      <c:pt idx="7">
                        <c:v>457</c:v>
                      </c:pt>
                      <c:pt idx="8">
                        <c:v>325</c:v>
                      </c:pt>
                      <c:pt idx="9">
                        <c:v>458</c:v>
                      </c:pt>
                      <c:pt idx="10">
                        <c:v>343</c:v>
                      </c:pt>
                      <c:pt idx="11">
                        <c:v>454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8D95-4465-8FE1-BD546E0792FC}"/>
                  </c:ext>
                </c:extLst>
              </c15:ser>
            </c15:filteredLineSeries>
            <c15:filteredLineSeries>
              <c15:ser>
                <c:idx val="8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Trends'!$BK$9</c15:sqref>
                        </c15:formulaRef>
                      </c:ext>
                    </c:extLst>
                    <c:strCache>
                      <c:ptCount val="1"/>
                      <c:pt idx="0">
                        <c:v>Semi/full monocoque - public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Trends'!$BL$7:$BY$7</c15:sqref>
                        </c15:formulaRef>
                      </c:ext>
                    </c:extLst>
                    <c:strCache>
                      <c:ptCount val="14"/>
                      <c:pt idx="0">
                        <c:v>2013Q1</c:v>
                      </c:pt>
                      <c:pt idx="1">
                        <c:v>2013Q2</c:v>
                      </c:pt>
                      <c:pt idx="2">
                        <c:v>2013Q3</c:v>
                      </c:pt>
                      <c:pt idx="3">
                        <c:v>2013Q4</c:v>
                      </c:pt>
                      <c:pt idx="4">
                        <c:v>2014Q1</c:v>
                      </c:pt>
                      <c:pt idx="5">
                        <c:v>2014Q2</c:v>
                      </c:pt>
                      <c:pt idx="6">
                        <c:v>2014Q3</c:v>
                      </c:pt>
                      <c:pt idx="7">
                        <c:v>2014Q4</c:v>
                      </c:pt>
                      <c:pt idx="8">
                        <c:v>2015Q1</c:v>
                      </c:pt>
                      <c:pt idx="9">
                        <c:v>2015Q2</c:v>
                      </c:pt>
                      <c:pt idx="10">
                        <c:v>2015Q3</c:v>
                      </c:pt>
                      <c:pt idx="11">
                        <c:v>2015Q4</c:v>
                      </c:pt>
                      <c:pt idx="12">
                        <c:v>2016Q1</c:v>
                      </c:pt>
                      <c:pt idx="13">
                        <c:v>2016Q2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Trends'!$BL$9:$BW$9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43</c:v>
                      </c:pt>
                      <c:pt idx="1">
                        <c:v>45</c:v>
                      </c:pt>
                      <c:pt idx="2">
                        <c:v>13</c:v>
                      </c:pt>
                      <c:pt idx="3">
                        <c:v>46</c:v>
                      </c:pt>
                      <c:pt idx="4">
                        <c:v>21</c:v>
                      </c:pt>
                      <c:pt idx="5">
                        <c:v>67</c:v>
                      </c:pt>
                      <c:pt idx="6">
                        <c:v>90</c:v>
                      </c:pt>
                      <c:pt idx="7">
                        <c:v>159</c:v>
                      </c:pt>
                      <c:pt idx="8">
                        <c:v>107</c:v>
                      </c:pt>
                      <c:pt idx="9">
                        <c:v>137</c:v>
                      </c:pt>
                      <c:pt idx="10">
                        <c:v>120</c:v>
                      </c:pt>
                      <c:pt idx="11">
                        <c:v>149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8D95-4465-8FE1-BD546E0792FC}"/>
                  </c:ext>
                </c:extLst>
              </c15:ser>
            </c15:filteredLineSeries>
          </c:ext>
        </c:extLst>
      </c:lineChart>
      <c:catAx>
        <c:axId val="-16839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3913296"/>
        <c:crosses val="autoZero"/>
        <c:auto val="1"/>
        <c:lblAlgn val="ctr"/>
        <c:lblOffset val="100"/>
        <c:noMultiLvlLbl val="0"/>
      </c:catAx>
      <c:valAx>
        <c:axId val="-1683913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3914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New 40 - &lt;45' Sales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'Quarterly Trends'!$BK$24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strRef>
              <c:f>'Quarterly Trends'!$BL$23:$CA$23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Trends'!$BL$24:$CA$24</c:f>
              <c:numCache>
                <c:formatCode>#,##0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2</c:v>
                </c:pt>
                <c:pt idx="8">
                  <c:v>7</c:v>
                </c:pt>
                <c:pt idx="9">
                  <c:v>10</c:v>
                </c:pt>
                <c:pt idx="10">
                  <c:v>12</c:v>
                </c:pt>
                <c:pt idx="11">
                  <c:v>2</c:v>
                </c:pt>
                <c:pt idx="12">
                  <c:v>0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EF-4655-AF2A-F0EF2A8CFF17}"/>
            </c:ext>
          </c:extLst>
        </c:ser>
        <c:ser>
          <c:idx val="5"/>
          <c:order val="5"/>
          <c:tx>
            <c:strRef>
              <c:f>'Quarterly Trends'!$BK$25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strRef>
              <c:f>'Quarterly Trends'!$BL$23:$CA$23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Trends'!$BL$25:$CA$25</c:f>
              <c:numCache>
                <c:formatCode>#,##0</c:formatCode>
                <c:ptCount val="16"/>
                <c:pt idx="0">
                  <c:v>20</c:v>
                </c:pt>
                <c:pt idx="1">
                  <c:v>5</c:v>
                </c:pt>
                <c:pt idx="2">
                  <c:v>13</c:v>
                </c:pt>
                <c:pt idx="3">
                  <c:v>22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11</c:v>
                </c:pt>
                <c:pt idx="8">
                  <c:v>0</c:v>
                </c:pt>
                <c:pt idx="9">
                  <c:v>19</c:v>
                </c:pt>
                <c:pt idx="10">
                  <c:v>7</c:v>
                </c:pt>
                <c:pt idx="11">
                  <c:v>3</c:v>
                </c:pt>
                <c:pt idx="12">
                  <c:v>24</c:v>
                </c:pt>
                <c:pt idx="13">
                  <c:v>6</c:v>
                </c:pt>
                <c:pt idx="14">
                  <c:v>4</c:v>
                </c:pt>
                <c:pt idx="15">
                  <c:v>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EF-4655-AF2A-F0EF2A8CFF17}"/>
            </c:ext>
          </c:extLst>
        </c:ser>
        <c:ser>
          <c:idx val="6"/>
          <c:order val="6"/>
          <c:tx>
            <c:strRef>
              <c:f>'Quarterly Trends'!$BK$26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strRef>
              <c:f>'Quarterly Trends'!$BL$23:$CA$23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Trends'!$BL$26:$CA$26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0EF-4655-AF2A-F0EF2A8CFF17}"/>
            </c:ext>
          </c:extLst>
        </c:ser>
        <c:ser>
          <c:idx val="0"/>
          <c:order val="7"/>
          <c:tx>
            <c:strRef>
              <c:f>'Quarterly Trends'!$BK$27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strRef>
              <c:f>'Quarterly Trends'!$BL$23:$CA$23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Trends'!$BL$27:$CA$27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1"/>
          <c:order val="8"/>
          <c:tx>
            <c:strRef>
              <c:f>'Quarterly Trends'!$BK$28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strRef>
              <c:f>'Quarterly Trends'!$BL$23:$CA$23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Trends'!$BL$28:$CA$28</c:f>
              <c:numCache>
                <c:formatCode>#,##0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2</c:v>
                </c:pt>
                <c:pt idx="8">
                  <c:v>7</c:v>
                </c:pt>
                <c:pt idx="9">
                  <c:v>10</c:v>
                </c:pt>
                <c:pt idx="10">
                  <c:v>12</c:v>
                </c:pt>
                <c:pt idx="11">
                  <c:v>2</c:v>
                </c:pt>
                <c:pt idx="12">
                  <c:v>0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'Quarterly Trends'!$BK$29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strRef>
              <c:f>'Quarterly Trends'!$BL$23:$CA$23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Trends'!$BL$29:$CA$29</c:f>
              <c:numCache>
                <c:formatCode>#,##0</c:formatCode>
                <c:ptCount val="16"/>
                <c:pt idx="0">
                  <c:v>20</c:v>
                </c:pt>
                <c:pt idx="1">
                  <c:v>5</c:v>
                </c:pt>
                <c:pt idx="2">
                  <c:v>13</c:v>
                </c:pt>
                <c:pt idx="3">
                  <c:v>22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11</c:v>
                </c:pt>
                <c:pt idx="8">
                  <c:v>0</c:v>
                </c:pt>
                <c:pt idx="9">
                  <c:v>19</c:v>
                </c:pt>
                <c:pt idx="10">
                  <c:v>7</c:v>
                </c:pt>
                <c:pt idx="11">
                  <c:v>3</c:v>
                </c:pt>
                <c:pt idx="12">
                  <c:v>24</c:v>
                </c:pt>
                <c:pt idx="13">
                  <c:v>6</c:v>
                </c:pt>
                <c:pt idx="14">
                  <c:v>4</c:v>
                </c:pt>
                <c:pt idx="15">
                  <c:v>19</c:v>
                </c:pt>
              </c:numCache>
            </c:numRef>
          </c:val>
          <c:smooth val="0"/>
        </c:ser>
        <c:ser>
          <c:idx val="3"/>
          <c:order val="10"/>
          <c:tx>
            <c:strRef>
              <c:f>'Quarterly Trends'!$BK$30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'Quarterly Trends'!$BL$23:$CA$23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Trends'!$BL$30:$CA$30</c:f>
              <c:numCache>
                <c:formatCode>#,##0</c:formatCode>
                <c:ptCount val="16"/>
                <c:pt idx="0">
                  <c:v>22</c:v>
                </c:pt>
                <c:pt idx="1">
                  <c:v>9</c:v>
                </c:pt>
                <c:pt idx="2">
                  <c:v>14</c:v>
                </c:pt>
                <c:pt idx="3">
                  <c:v>25</c:v>
                </c:pt>
                <c:pt idx="4">
                  <c:v>6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  <c:pt idx="8">
                  <c:v>7</c:v>
                </c:pt>
                <c:pt idx="9">
                  <c:v>29</c:v>
                </c:pt>
                <c:pt idx="10">
                  <c:v>19</c:v>
                </c:pt>
                <c:pt idx="11">
                  <c:v>5</c:v>
                </c:pt>
                <c:pt idx="12">
                  <c:v>24</c:v>
                </c:pt>
                <c:pt idx="13">
                  <c:v>13</c:v>
                </c:pt>
                <c:pt idx="14">
                  <c:v>9</c:v>
                </c:pt>
                <c:pt idx="15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20912"/>
        <c:axId val="-168391982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7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'Quarterly Trends'!$BK$24</c15:sqref>
                        </c15:formulaRef>
                      </c:ext>
                    </c:extLst>
                    <c:strCache>
                      <c:ptCount val="1"/>
                      <c:pt idx="0">
                        <c:v>Semi/full monocoque - private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'Quarterly Trends'!$BL$23:$BY$23</c15:sqref>
                        </c15:formulaRef>
                      </c:ext>
                    </c:extLst>
                    <c:strCache>
                      <c:ptCount val="14"/>
                      <c:pt idx="0">
                        <c:v>2013Q1</c:v>
                      </c:pt>
                      <c:pt idx="1">
                        <c:v>2013Q2</c:v>
                      </c:pt>
                      <c:pt idx="2">
                        <c:v>2013Q3</c:v>
                      </c:pt>
                      <c:pt idx="3">
                        <c:v>2013Q4</c:v>
                      </c:pt>
                      <c:pt idx="4">
                        <c:v>2014Q1</c:v>
                      </c:pt>
                      <c:pt idx="5">
                        <c:v>2014Q2</c:v>
                      </c:pt>
                      <c:pt idx="6">
                        <c:v>2014Q3</c:v>
                      </c:pt>
                      <c:pt idx="7">
                        <c:v>2014Q4</c:v>
                      </c:pt>
                      <c:pt idx="8">
                        <c:v>2015Q1</c:v>
                      </c:pt>
                      <c:pt idx="9">
                        <c:v>2015Q2</c:v>
                      </c:pt>
                      <c:pt idx="10">
                        <c:v>2015Q3</c:v>
                      </c:pt>
                      <c:pt idx="11">
                        <c:v>2015Q4</c:v>
                      </c:pt>
                      <c:pt idx="12">
                        <c:v>2016Q1</c:v>
                      </c:pt>
                      <c:pt idx="13">
                        <c:v>2016Q2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'Quarterly Trends'!$BL$24:$BW$24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</c:v>
                      </c:pt>
                      <c:pt idx="1">
                        <c:v>4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8</c:v>
                      </c:pt>
                      <c:pt idx="7">
                        <c:v>2</c:v>
                      </c:pt>
                      <c:pt idx="8">
                        <c:v>7</c:v>
                      </c:pt>
                      <c:pt idx="9">
                        <c:v>10</c:v>
                      </c:pt>
                      <c:pt idx="10">
                        <c:v>12</c:v>
                      </c:pt>
                      <c:pt idx="11">
                        <c:v>2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E0EF-4655-AF2A-F0EF2A8CFF17}"/>
                  </c:ext>
                </c:extLst>
              </c15:ser>
            </c15:filteredLineSeries>
            <c15:filteredLineSeries>
              <c15:ser>
                <c:idx val="8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Trends'!$BK$25</c15:sqref>
                        </c15:formulaRef>
                      </c:ext>
                    </c:extLst>
                    <c:strCache>
                      <c:ptCount val="1"/>
                      <c:pt idx="0">
                        <c:v>Semi/full monocoque - public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Trends'!$BL$23:$BY$23</c15:sqref>
                        </c15:formulaRef>
                      </c:ext>
                    </c:extLst>
                    <c:strCache>
                      <c:ptCount val="14"/>
                      <c:pt idx="0">
                        <c:v>2013Q1</c:v>
                      </c:pt>
                      <c:pt idx="1">
                        <c:v>2013Q2</c:v>
                      </c:pt>
                      <c:pt idx="2">
                        <c:v>2013Q3</c:v>
                      </c:pt>
                      <c:pt idx="3">
                        <c:v>2013Q4</c:v>
                      </c:pt>
                      <c:pt idx="4">
                        <c:v>2014Q1</c:v>
                      </c:pt>
                      <c:pt idx="5">
                        <c:v>2014Q2</c:v>
                      </c:pt>
                      <c:pt idx="6">
                        <c:v>2014Q3</c:v>
                      </c:pt>
                      <c:pt idx="7">
                        <c:v>2014Q4</c:v>
                      </c:pt>
                      <c:pt idx="8">
                        <c:v>2015Q1</c:v>
                      </c:pt>
                      <c:pt idx="9">
                        <c:v>2015Q2</c:v>
                      </c:pt>
                      <c:pt idx="10">
                        <c:v>2015Q3</c:v>
                      </c:pt>
                      <c:pt idx="11">
                        <c:v>2015Q4</c:v>
                      </c:pt>
                      <c:pt idx="12">
                        <c:v>2016Q1</c:v>
                      </c:pt>
                      <c:pt idx="13">
                        <c:v>2016Q2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Trends'!$BL$25:$BW$25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20</c:v>
                      </c:pt>
                      <c:pt idx="1">
                        <c:v>5</c:v>
                      </c:pt>
                      <c:pt idx="2">
                        <c:v>13</c:v>
                      </c:pt>
                      <c:pt idx="3">
                        <c:v>22</c:v>
                      </c:pt>
                      <c:pt idx="4">
                        <c:v>1</c:v>
                      </c:pt>
                      <c:pt idx="5">
                        <c:v>5</c:v>
                      </c:pt>
                      <c:pt idx="6">
                        <c:v>1</c:v>
                      </c:pt>
                      <c:pt idx="7">
                        <c:v>11</c:v>
                      </c:pt>
                      <c:pt idx="8">
                        <c:v>0</c:v>
                      </c:pt>
                      <c:pt idx="9">
                        <c:v>19</c:v>
                      </c:pt>
                      <c:pt idx="10">
                        <c:v>7</c:v>
                      </c:pt>
                      <c:pt idx="11">
                        <c:v>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E0EF-4655-AF2A-F0EF2A8CFF17}"/>
                  </c:ext>
                </c:extLst>
              </c15:ser>
            </c15:filteredLineSeries>
            <c15:filteredLineSeries>
              <c15:ser>
                <c:idx val="9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Trends'!$BK$26</c15:sqref>
                        </c15:formulaRef>
                      </c:ext>
                    </c:extLst>
                    <c:strCache>
                      <c:ptCount val="1"/>
                      <c:pt idx="0">
                        <c:v>Body on chassis - private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Trends'!$BL$23:$BY$23</c15:sqref>
                        </c15:formulaRef>
                      </c:ext>
                    </c:extLst>
                    <c:strCache>
                      <c:ptCount val="14"/>
                      <c:pt idx="0">
                        <c:v>2013Q1</c:v>
                      </c:pt>
                      <c:pt idx="1">
                        <c:v>2013Q2</c:v>
                      </c:pt>
                      <c:pt idx="2">
                        <c:v>2013Q3</c:v>
                      </c:pt>
                      <c:pt idx="3">
                        <c:v>2013Q4</c:v>
                      </c:pt>
                      <c:pt idx="4">
                        <c:v>2014Q1</c:v>
                      </c:pt>
                      <c:pt idx="5">
                        <c:v>2014Q2</c:v>
                      </c:pt>
                      <c:pt idx="6">
                        <c:v>2014Q3</c:v>
                      </c:pt>
                      <c:pt idx="7">
                        <c:v>2014Q4</c:v>
                      </c:pt>
                      <c:pt idx="8">
                        <c:v>2015Q1</c:v>
                      </c:pt>
                      <c:pt idx="9">
                        <c:v>2015Q2</c:v>
                      </c:pt>
                      <c:pt idx="10">
                        <c:v>2015Q3</c:v>
                      </c:pt>
                      <c:pt idx="11">
                        <c:v>2015Q4</c:v>
                      </c:pt>
                      <c:pt idx="12">
                        <c:v>2016Q1</c:v>
                      </c:pt>
                      <c:pt idx="13">
                        <c:v>2016Q2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Trends'!$BL$26:$BW$26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E0EF-4655-AF2A-F0EF2A8CFF17}"/>
                  </c:ext>
                </c:extLst>
              </c15:ser>
            </c15:filteredLineSeries>
            <c15:filteredLineSeries>
              <c15:ser>
                <c:idx val="10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Trends'!$BK$27</c15:sqref>
                        </c15:formulaRef>
                      </c:ext>
                    </c:extLst>
                    <c:strCache>
                      <c:ptCount val="1"/>
                      <c:pt idx="0">
                        <c:v>Body on chassis - public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Trends'!$BL$23:$BY$23</c15:sqref>
                        </c15:formulaRef>
                      </c:ext>
                    </c:extLst>
                    <c:strCache>
                      <c:ptCount val="14"/>
                      <c:pt idx="0">
                        <c:v>2013Q1</c:v>
                      </c:pt>
                      <c:pt idx="1">
                        <c:v>2013Q2</c:v>
                      </c:pt>
                      <c:pt idx="2">
                        <c:v>2013Q3</c:v>
                      </c:pt>
                      <c:pt idx="3">
                        <c:v>2013Q4</c:v>
                      </c:pt>
                      <c:pt idx="4">
                        <c:v>2014Q1</c:v>
                      </c:pt>
                      <c:pt idx="5">
                        <c:v>2014Q2</c:v>
                      </c:pt>
                      <c:pt idx="6">
                        <c:v>2014Q3</c:v>
                      </c:pt>
                      <c:pt idx="7">
                        <c:v>2014Q4</c:v>
                      </c:pt>
                      <c:pt idx="8">
                        <c:v>2015Q1</c:v>
                      </c:pt>
                      <c:pt idx="9">
                        <c:v>2015Q2</c:v>
                      </c:pt>
                      <c:pt idx="10">
                        <c:v>2015Q3</c:v>
                      </c:pt>
                      <c:pt idx="11">
                        <c:v>2015Q4</c:v>
                      </c:pt>
                      <c:pt idx="12">
                        <c:v>2016Q1</c:v>
                      </c:pt>
                      <c:pt idx="13">
                        <c:v>2016Q2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'Quarterly Trends'!$BL$27:$BW$27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0EF-4655-AF2A-F0EF2A8CFF17}"/>
                  </c:ext>
                </c:extLst>
              </c15:ser>
            </c15:filteredLineSeries>
          </c:ext>
        </c:extLst>
      </c:lineChart>
      <c:catAx>
        <c:axId val="-168392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3919824"/>
        <c:crosses val="autoZero"/>
        <c:auto val="1"/>
        <c:lblAlgn val="ctr"/>
        <c:lblOffset val="100"/>
        <c:noMultiLvlLbl val="0"/>
      </c:catAx>
      <c:valAx>
        <c:axId val="-16839198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3920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New 30 - &lt;40' Sales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'Quarterly Trends'!$BK$38</c:f>
              <c:strCache>
                <c:ptCount val="1"/>
                <c:pt idx="0">
                  <c:v>Semi/full monocoque - private</c:v>
                </c:pt>
              </c:strCache>
            </c:strRef>
          </c:tx>
          <c:marker>
            <c:symbol val="none"/>
          </c:marker>
          <c:cat>
            <c:strRef>
              <c:f>'Quarterly Trends'!$BL$37:$CA$37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Trends'!$BL$38:$CA$38</c:f>
              <c:numCache>
                <c:formatCode>#,##0</c:formatCode>
                <c:ptCount val="16"/>
                <c:pt idx="0">
                  <c:v>42</c:v>
                </c:pt>
                <c:pt idx="1">
                  <c:v>52</c:v>
                </c:pt>
                <c:pt idx="2">
                  <c:v>33</c:v>
                </c:pt>
                <c:pt idx="3">
                  <c:v>40</c:v>
                </c:pt>
                <c:pt idx="4">
                  <c:v>51</c:v>
                </c:pt>
                <c:pt idx="5">
                  <c:v>42</c:v>
                </c:pt>
                <c:pt idx="6">
                  <c:v>27</c:v>
                </c:pt>
                <c:pt idx="7">
                  <c:v>28</c:v>
                </c:pt>
                <c:pt idx="8">
                  <c:v>54</c:v>
                </c:pt>
                <c:pt idx="9">
                  <c:v>33</c:v>
                </c:pt>
                <c:pt idx="10">
                  <c:v>28</c:v>
                </c:pt>
                <c:pt idx="11">
                  <c:v>39</c:v>
                </c:pt>
                <c:pt idx="12">
                  <c:v>76</c:v>
                </c:pt>
                <c:pt idx="13">
                  <c:v>74</c:v>
                </c:pt>
                <c:pt idx="14">
                  <c:v>48</c:v>
                </c:pt>
                <c:pt idx="15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EE-405A-A61A-B38233ACF64D}"/>
            </c:ext>
          </c:extLst>
        </c:ser>
        <c:ser>
          <c:idx val="1"/>
          <c:order val="1"/>
          <c:tx>
            <c:strRef>
              <c:f>'Quarterly Trends'!$BK$39</c:f>
              <c:strCache>
                <c:ptCount val="1"/>
                <c:pt idx="0">
                  <c:v>Semi/full monocoque - public</c:v>
                </c:pt>
              </c:strCache>
            </c:strRef>
          </c:tx>
          <c:marker>
            <c:symbol val="none"/>
          </c:marker>
          <c:cat>
            <c:strRef>
              <c:f>'Quarterly Trends'!$BL$37:$CA$37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Trends'!$BL$39:$CA$39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EE-405A-A61A-B38233ACF64D}"/>
            </c:ext>
          </c:extLst>
        </c:ser>
        <c:ser>
          <c:idx val="2"/>
          <c:order val="2"/>
          <c:tx>
            <c:strRef>
              <c:f>'Quarterly Trends'!$BK$40</c:f>
              <c:strCache>
                <c:ptCount val="1"/>
                <c:pt idx="0">
                  <c:v>Body on chassis - private</c:v>
                </c:pt>
              </c:strCache>
            </c:strRef>
          </c:tx>
          <c:marker>
            <c:symbol val="none"/>
          </c:marker>
          <c:cat>
            <c:strRef>
              <c:f>'Quarterly Trends'!$BL$37:$CA$37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Trends'!$BL$40:$CA$40</c:f>
              <c:numCache>
                <c:formatCode>#,##0</c:formatCode>
                <c:ptCount val="16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21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EE-405A-A61A-B38233ACF64D}"/>
            </c:ext>
          </c:extLst>
        </c:ser>
        <c:ser>
          <c:idx val="3"/>
          <c:order val="3"/>
          <c:tx>
            <c:strRef>
              <c:f>'Quarterly Trends'!$BK$41</c:f>
              <c:strCache>
                <c:ptCount val="1"/>
                <c:pt idx="0">
                  <c:v>Body on chassis - public</c:v>
                </c:pt>
              </c:strCache>
            </c:strRef>
          </c:tx>
          <c:marker>
            <c:symbol val="none"/>
          </c:marker>
          <c:cat>
            <c:strRef>
              <c:f>'Quarterly Trends'!$BL$37:$CA$37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Trends'!$BL$41:$CA$41</c:f>
              <c:numCache>
                <c:formatCode>#,##0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EE-405A-A61A-B38233ACF64D}"/>
            </c:ext>
          </c:extLst>
        </c:ser>
        <c:ser>
          <c:idx val="4"/>
          <c:order val="4"/>
          <c:tx>
            <c:strRef>
              <c:f>'Quarterly Trends'!$BK$42</c:f>
              <c:strCache>
                <c:ptCount val="1"/>
                <c:pt idx="0">
                  <c:v>Private</c:v>
                </c:pt>
              </c:strCache>
            </c:strRef>
          </c:tx>
          <c:marker>
            <c:symbol val="none"/>
          </c:marker>
          <c:cat>
            <c:strRef>
              <c:f>'Quarterly Trends'!$BL$37:$CA$37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Trends'!$BL$42:$CA$42</c:f>
              <c:numCache>
                <c:formatCode>#,##0</c:formatCode>
                <c:ptCount val="16"/>
                <c:pt idx="0">
                  <c:v>50</c:v>
                </c:pt>
                <c:pt idx="1">
                  <c:v>56</c:v>
                </c:pt>
                <c:pt idx="2">
                  <c:v>33</c:v>
                </c:pt>
                <c:pt idx="3">
                  <c:v>46</c:v>
                </c:pt>
                <c:pt idx="4">
                  <c:v>59</c:v>
                </c:pt>
                <c:pt idx="5">
                  <c:v>47</c:v>
                </c:pt>
                <c:pt idx="6">
                  <c:v>29</c:v>
                </c:pt>
                <c:pt idx="7">
                  <c:v>28</c:v>
                </c:pt>
                <c:pt idx="8">
                  <c:v>56</c:v>
                </c:pt>
                <c:pt idx="9">
                  <c:v>38</c:v>
                </c:pt>
                <c:pt idx="10">
                  <c:v>30</c:v>
                </c:pt>
                <c:pt idx="11">
                  <c:v>60</c:v>
                </c:pt>
                <c:pt idx="12">
                  <c:v>78</c:v>
                </c:pt>
                <c:pt idx="13">
                  <c:v>79</c:v>
                </c:pt>
                <c:pt idx="14">
                  <c:v>48</c:v>
                </c:pt>
                <c:pt idx="15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EE-405A-A61A-B38233ACF64D}"/>
            </c:ext>
          </c:extLst>
        </c:ser>
        <c:ser>
          <c:idx val="5"/>
          <c:order val="5"/>
          <c:tx>
            <c:strRef>
              <c:f>'Quarterly Trends'!$BK$43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strRef>
              <c:f>'Quarterly Trends'!$BL$37:$CA$37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Trends'!$BL$43:$CA$43</c:f>
              <c:numCache>
                <c:formatCode>#,##0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6EE-405A-A61A-B38233ACF64D}"/>
            </c:ext>
          </c:extLst>
        </c:ser>
        <c:ser>
          <c:idx val="6"/>
          <c:order val="6"/>
          <c:tx>
            <c:strRef>
              <c:f>'Quarterly Trends'!$BK$44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'Quarterly Trends'!$BL$37:$CA$37</c:f>
              <c:strCache>
                <c:ptCount val="16"/>
                <c:pt idx="0">
                  <c:v>2013Q1</c:v>
                </c:pt>
                <c:pt idx="1">
                  <c:v>2013Q2</c:v>
                </c:pt>
                <c:pt idx="2">
                  <c:v>2013Q3</c:v>
                </c:pt>
                <c:pt idx="3">
                  <c:v>2013Q4</c:v>
                </c:pt>
                <c:pt idx="4">
                  <c:v>2014Q1</c:v>
                </c:pt>
                <c:pt idx="5">
                  <c:v>2014Q2</c:v>
                </c:pt>
                <c:pt idx="6">
                  <c:v>2014Q3</c:v>
                </c:pt>
                <c:pt idx="7">
                  <c:v>2014Q4</c:v>
                </c:pt>
                <c:pt idx="8">
                  <c:v>2015Q1</c:v>
                </c:pt>
                <c:pt idx="9">
                  <c:v>2015Q2</c:v>
                </c:pt>
                <c:pt idx="10">
                  <c:v>2015Q3</c:v>
                </c:pt>
                <c:pt idx="11">
                  <c:v>2015Q4</c:v>
                </c:pt>
                <c:pt idx="12">
                  <c:v>2016Q1</c:v>
                </c:pt>
                <c:pt idx="13">
                  <c:v>2016Q2</c:v>
                </c:pt>
                <c:pt idx="14">
                  <c:v>2016Q3</c:v>
                </c:pt>
                <c:pt idx="15">
                  <c:v>2016Q4</c:v>
                </c:pt>
              </c:strCache>
            </c:strRef>
          </c:cat>
          <c:val>
            <c:numRef>
              <c:f>'Quarterly Trends'!$BL$44:$CA$44</c:f>
              <c:numCache>
                <c:formatCode>#,##0</c:formatCode>
                <c:ptCount val="16"/>
                <c:pt idx="0">
                  <c:v>51</c:v>
                </c:pt>
                <c:pt idx="1">
                  <c:v>56</c:v>
                </c:pt>
                <c:pt idx="2">
                  <c:v>33</c:v>
                </c:pt>
                <c:pt idx="3">
                  <c:v>46</c:v>
                </c:pt>
                <c:pt idx="4">
                  <c:v>59</c:v>
                </c:pt>
                <c:pt idx="5">
                  <c:v>47</c:v>
                </c:pt>
                <c:pt idx="6">
                  <c:v>29</c:v>
                </c:pt>
                <c:pt idx="7">
                  <c:v>28</c:v>
                </c:pt>
                <c:pt idx="8">
                  <c:v>56</c:v>
                </c:pt>
                <c:pt idx="9">
                  <c:v>38</c:v>
                </c:pt>
                <c:pt idx="10">
                  <c:v>30</c:v>
                </c:pt>
                <c:pt idx="11">
                  <c:v>60</c:v>
                </c:pt>
                <c:pt idx="12">
                  <c:v>78</c:v>
                </c:pt>
                <c:pt idx="13">
                  <c:v>79</c:v>
                </c:pt>
                <c:pt idx="14">
                  <c:v>48</c:v>
                </c:pt>
                <c:pt idx="15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6EE-405A-A61A-B38233ACF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22000"/>
        <c:axId val="-1683912752"/>
      </c:lineChart>
      <c:catAx>
        <c:axId val="-168392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683912752"/>
        <c:crosses val="autoZero"/>
        <c:auto val="1"/>
        <c:lblAlgn val="ctr"/>
        <c:lblOffset val="100"/>
        <c:noMultiLvlLbl val="0"/>
      </c:catAx>
      <c:valAx>
        <c:axId val="-16839127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-1683922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133349</xdr:colOff>
      <xdr:row>5</xdr:row>
      <xdr:rowOff>185735</xdr:rowOff>
    </xdr:from>
    <xdr:to>
      <xdr:col>26</xdr:col>
      <xdr:colOff>590549</xdr:colOff>
      <xdr:row>16</xdr:row>
      <xdr:rowOff>317180</xdr:rowOff>
    </xdr:to>
    <xdr:graphicFrame macro="">
      <xdr:nvGraphicFramePr>
        <xdr:cNvPr id="2" name="45' Sal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104775</xdr:colOff>
      <xdr:row>19</xdr:row>
      <xdr:rowOff>233361</xdr:rowOff>
    </xdr:from>
    <xdr:to>
      <xdr:col>26</xdr:col>
      <xdr:colOff>561975</xdr:colOff>
      <xdr:row>31</xdr:row>
      <xdr:rowOff>40956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85725</xdr:colOff>
      <xdr:row>33</xdr:row>
      <xdr:rowOff>223836</xdr:rowOff>
    </xdr:from>
    <xdr:to>
      <xdr:col>26</xdr:col>
      <xdr:colOff>542925</xdr:colOff>
      <xdr:row>45</xdr:row>
      <xdr:rowOff>31431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57150</xdr:colOff>
      <xdr:row>47</xdr:row>
      <xdr:rowOff>214311</xdr:rowOff>
    </xdr:from>
    <xdr:to>
      <xdr:col>26</xdr:col>
      <xdr:colOff>514350</xdr:colOff>
      <xdr:row>58</xdr:row>
      <xdr:rowOff>288606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95250</xdr:colOff>
      <xdr:row>62</xdr:row>
      <xdr:rowOff>9525</xdr:rowOff>
    </xdr:from>
    <xdr:to>
      <xdr:col>26</xdr:col>
      <xdr:colOff>552450</xdr:colOff>
      <xdr:row>74</xdr:row>
      <xdr:rowOff>102870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127000</xdr:colOff>
      <xdr:row>78</xdr:row>
      <xdr:rowOff>0</xdr:rowOff>
    </xdr:from>
    <xdr:to>
      <xdr:col>26</xdr:col>
      <xdr:colOff>584200</xdr:colOff>
      <xdr:row>91</xdr:row>
      <xdr:rowOff>61595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9524</xdr:colOff>
      <xdr:row>5</xdr:row>
      <xdr:rowOff>195261</xdr:rowOff>
    </xdr:from>
    <xdr:to>
      <xdr:col>55</xdr:col>
      <xdr:colOff>188594</xdr:colOff>
      <xdr:row>17</xdr:row>
      <xdr:rowOff>185736</xdr:rowOff>
    </xdr:to>
    <xdr:graphicFrame macro="">
      <xdr:nvGraphicFramePr>
        <xdr:cNvPr id="2" name="45' Sal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19051</xdr:colOff>
      <xdr:row>20</xdr:row>
      <xdr:rowOff>23811</xdr:rowOff>
    </xdr:from>
    <xdr:to>
      <xdr:col>55</xdr:col>
      <xdr:colOff>198121</xdr:colOff>
      <xdr:row>31</xdr:row>
      <xdr:rowOff>252411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66675</xdr:colOff>
      <xdr:row>33</xdr:row>
      <xdr:rowOff>233362</xdr:rowOff>
    </xdr:from>
    <xdr:to>
      <xdr:col>55</xdr:col>
      <xdr:colOff>245745</xdr:colOff>
      <xdr:row>45</xdr:row>
      <xdr:rowOff>223837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19049</xdr:colOff>
      <xdr:row>47</xdr:row>
      <xdr:rowOff>147637</xdr:rowOff>
    </xdr:from>
    <xdr:to>
      <xdr:col>55</xdr:col>
      <xdr:colOff>198119</xdr:colOff>
      <xdr:row>62</xdr:row>
      <xdr:rowOff>33337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0</xdr:colOff>
      <xdr:row>64</xdr:row>
      <xdr:rowOff>33336</xdr:rowOff>
    </xdr:from>
    <xdr:to>
      <xdr:col>55</xdr:col>
      <xdr:colOff>179070</xdr:colOff>
      <xdr:row>73</xdr:row>
      <xdr:rowOff>176211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35720</xdr:colOff>
      <xdr:row>76</xdr:row>
      <xdr:rowOff>23813</xdr:rowOff>
    </xdr:from>
    <xdr:to>
      <xdr:col>55</xdr:col>
      <xdr:colOff>214790</xdr:colOff>
      <xdr:row>91</xdr:row>
      <xdr:rowOff>38100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1" zoomScaleNormal="100" zoomScaleSheetLayoutView="100"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29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s="3" customFormat="1" ht="18.75" x14ac:dyDescent="0.3">
      <c r="B7" s="19" t="s">
        <v>21</v>
      </c>
      <c r="C7" s="36" t="s">
        <v>47</v>
      </c>
    </row>
    <row r="8" spans="1:9" s="2" customFormat="1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</row>
    <row r="9" spans="1:9" x14ac:dyDescent="0.25">
      <c r="A9" t="s">
        <v>23</v>
      </c>
      <c r="B9" t="s">
        <v>24</v>
      </c>
      <c r="C9" s="4">
        <v>268</v>
      </c>
      <c r="D9" s="10">
        <v>0</v>
      </c>
      <c r="E9" s="4">
        <v>0</v>
      </c>
      <c r="F9" s="7">
        <f>SUM(C9:E9)</f>
        <v>268</v>
      </c>
      <c r="G9" s="5"/>
    </row>
    <row r="10" spans="1:9" x14ac:dyDescent="0.25">
      <c r="A10" t="s">
        <v>25</v>
      </c>
      <c r="B10" t="s">
        <v>24</v>
      </c>
      <c r="C10" s="4">
        <v>2</v>
      </c>
      <c r="D10" s="10">
        <v>0</v>
      </c>
      <c r="E10" s="4">
        <v>0</v>
      </c>
      <c r="F10" s="7">
        <f t="shared" ref="F10:F12" si="0">SUM(C10:E10)</f>
        <v>2</v>
      </c>
      <c r="G10" s="5"/>
    </row>
    <row r="11" spans="1:9" x14ac:dyDescent="0.25">
      <c r="A11" t="s">
        <v>1</v>
      </c>
      <c r="B11" t="s">
        <v>24</v>
      </c>
      <c r="C11" s="4">
        <v>2</v>
      </c>
      <c r="D11" s="10">
        <v>0</v>
      </c>
      <c r="E11" s="4">
        <v>0</v>
      </c>
      <c r="F11" s="7">
        <f t="shared" si="0"/>
        <v>2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8</v>
      </c>
      <c r="E12" s="12">
        <v>0</v>
      </c>
      <c r="F12" s="7">
        <f t="shared" si="0"/>
        <v>8</v>
      </c>
      <c r="G12" s="5"/>
    </row>
    <row r="13" spans="1:9" x14ac:dyDescent="0.25">
      <c r="B13" s="13" t="s">
        <v>5</v>
      </c>
      <c r="C13" s="7">
        <f>SUM(C9:C12)</f>
        <v>272</v>
      </c>
      <c r="D13" s="7">
        <f t="shared" ref="D13:E13" si="1">SUM(D9:D12)</f>
        <v>8</v>
      </c>
      <c r="E13" s="7">
        <f t="shared" si="1"/>
        <v>0</v>
      </c>
      <c r="F13" s="22">
        <f>SUM(F9:F12)</f>
        <v>280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43</v>
      </c>
      <c r="D17" s="4">
        <v>0</v>
      </c>
      <c r="E17" s="4">
        <v>0</v>
      </c>
      <c r="F17" s="7">
        <f>SUM(C17:E17)</f>
        <v>43</v>
      </c>
    </row>
    <row r="18" spans="1:9" x14ac:dyDescent="0.25">
      <c r="A18" t="s">
        <v>25</v>
      </c>
      <c r="B18" t="s">
        <v>24</v>
      </c>
      <c r="C18" s="4">
        <v>20</v>
      </c>
      <c r="D18" s="4">
        <v>0</v>
      </c>
      <c r="E18" s="4">
        <v>0</v>
      </c>
      <c r="F18" s="7">
        <f t="shared" ref="F18:F20" si="2">SUM(C18:E18)</f>
        <v>20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1</v>
      </c>
      <c r="E20" s="4">
        <v>0</v>
      </c>
      <c r="F20" s="7">
        <f t="shared" si="2"/>
        <v>1</v>
      </c>
    </row>
    <row r="21" spans="1:9" x14ac:dyDescent="0.25">
      <c r="B21" s="1" t="s">
        <v>5</v>
      </c>
      <c r="C21" s="7">
        <f>SUM(C17:C20)</f>
        <v>63</v>
      </c>
      <c r="D21" s="7">
        <f t="shared" ref="D21:E21" si="3">SUM(D17:D20)</f>
        <v>1</v>
      </c>
      <c r="E21" s="7">
        <f t="shared" si="3"/>
        <v>0</v>
      </c>
      <c r="F21" s="22">
        <f>SUM(F17:F20)</f>
        <v>64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s="3" customFormat="1" ht="18.75" x14ac:dyDescent="0.3">
      <c r="B23" s="19" t="s">
        <v>21</v>
      </c>
      <c r="C23" s="36" t="s">
        <v>48</v>
      </c>
    </row>
    <row r="24" spans="1:9" s="2" customFormat="1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</row>
    <row r="25" spans="1:9" x14ac:dyDescent="0.25">
      <c r="A25" t="s">
        <v>23</v>
      </c>
      <c r="B25" t="s">
        <v>24</v>
      </c>
      <c r="C25" s="4">
        <v>190</v>
      </c>
      <c r="D25" s="10">
        <v>0</v>
      </c>
      <c r="E25" s="4">
        <v>0</v>
      </c>
      <c r="F25" s="7">
        <f>SUM(C25:E25)</f>
        <v>190</v>
      </c>
      <c r="G25" s="5"/>
    </row>
    <row r="26" spans="1:9" x14ac:dyDescent="0.25">
      <c r="A26" t="s">
        <v>25</v>
      </c>
      <c r="B26" t="s">
        <v>24</v>
      </c>
      <c r="C26" s="4">
        <v>3</v>
      </c>
      <c r="D26" s="10">
        <v>0</v>
      </c>
      <c r="E26" s="4">
        <v>0</v>
      </c>
      <c r="F26" s="7">
        <f t="shared" ref="F26:F28" si="4">SUM(C26:E26)</f>
        <v>3</v>
      </c>
      <c r="G26" s="5"/>
    </row>
    <row r="27" spans="1:9" x14ac:dyDescent="0.25">
      <c r="A27" t="s">
        <v>1</v>
      </c>
      <c r="B27" t="s">
        <v>24</v>
      </c>
      <c r="C27" s="4">
        <v>1</v>
      </c>
      <c r="D27" s="10">
        <v>7</v>
      </c>
      <c r="E27" s="4">
        <v>0</v>
      </c>
      <c r="F27" s="7">
        <f t="shared" si="4"/>
        <v>8</v>
      </c>
      <c r="G27" s="5"/>
    </row>
    <row r="28" spans="1:9" x14ac:dyDescent="0.25">
      <c r="A28" t="s">
        <v>2</v>
      </c>
      <c r="B28" t="s">
        <v>24</v>
      </c>
      <c r="C28" s="4">
        <v>0</v>
      </c>
      <c r="D28" s="10">
        <v>0</v>
      </c>
      <c r="E28" s="12">
        <v>0</v>
      </c>
      <c r="F28" s="7">
        <f t="shared" si="4"/>
        <v>0</v>
      </c>
      <c r="G28" s="5"/>
    </row>
    <row r="29" spans="1:9" x14ac:dyDescent="0.25">
      <c r="B29" s="13" t="s">
        <v>5</v>
      </c>
      <c r="C29" s="7">
        <f>SUM(C25:C28)</f>
        <v>194</v>
      </c>
      <c r="D29" s="7">
        <f t="shared" ref="D29:E29" si="5">SUM(D25:D28)</f>
        <v>7</v>
      </c>
      <c r="E29" s="7">
        <f t="shared" si="5"/>
        <v>0</v>
      </c>
      <c r="F29" s="22">
        <f>SUM(F25:F28)</f>
        <v>201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4</v>
      </c>
      <c r="D33" s="4">
        <v>0</v>
      </c>
      <c r="E33" s="4">
        <v>0</v>
      </c>
      <c r="F33" s="7">
        <f>SUM(C33:E33)</f>
        <v>4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4</v>
      </c>
      <c r="D37" s="7">
        <f t="shared" ref="D37:E37" si="7">SUM(D33:D36)</f>
        <v>0</v>
      </c>
      <c r="E37" s="7">
        <f t="shared" si="7"/>
        <v>0</v>
      </c>
      <c r="F37" s="22">
        <f>SUM(F33:F36)</f>
        <v>4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11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0</v>
      </c>
      <c r="D46" s="4">
        <v>0</v>
      </c>
      <c r="E46" s="4">
        <v>97</v>
      </c>
      <c r="F46" s="4">
        <v>0</v>
      </c>
      <c r="G46" s="4">
        <v>0</v>
      </c>
      <c r="H46" s="4">
        <v>0</v>
      </c>
      <c r="I46" s="7">
        <f>SUM(C46:H46)</f>
        <v>97</v>
      </c>
    </row>
    <row r="47" spans="1:9" x14ac:dyDescent="0.25">
      <c r="B47" t="s">
        <v>14</v>
      </c>
      <c r="C47" s="4">
        <v>94</v>
      </c>
      <c r="D47" s="4">
        <v>152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246</v>
      </c>
    </row>
    <row r="48" spans="1:9" x14ac:dyDescent="0.25">
      <c r="B48" t="s">
        <v>13</v>
      </c>
      <c r="C48" s="4">
        <v>0</v>
      </c>
      <c r="D48" s="4">
        <v>3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3</v>
      </c>
    </row>
    <row r="49" spans="1:10" x14ac:dyDescent="0.25">
      <c r="B49" t="s">
        <v>15</v>
      </c>
      <c r="C49" s="4">
        <v>0</v>
      </c>
      <c r="D49" s="4">
        <v>9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9</v>
      </c>
    </row>
    <row r="50" spans="1:10" x14ac:dyDescent="0.25">
      <c r="B50" s="1" t="s">
        <v>5</v>
      </c>
      <c r="C50" s="7">
        <f>SUM(C46:C49)</f>
        <v>94</v>
      </c>
      <c r="D50" s="7">
        <f t="shared" ref="D50:H50" si="9">SUM(D46:D49)</f>
        <v>164</v>
      </c>
      <c r="E50" s="7">
        <f t="shared" si="9"/>
        <v>97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7"/>
    </row>
    <row r="52" spans="1:10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10" ht="18.75" x14ac:dyDescent="0.3">
      <c r="B53" s="18" t="s">
        <v>34</v>
      </c>
    </row>
    <row r="54" spans="1:10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  <c r="J54" s="9"/>
    </row>
    <row r="55" spans="1:10" x14ac:dyDescent="0.25">
      <c r="B55" t="s">
        <v>58</v>
      </c>
      <c r="C55" s="4">
        <v>333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7">
        <f>SUM(C55:H55)</f>
        <v>333</v>
      </c>
      <c r="J55" s="5"/>
    </row>
    <row r="56" spans="1:10" x14ac:dyDescent="0.25">
      <c r="B56" t="s">
        <v>20</v>
      </c>
      <c r="C56" s="4">
        <v>0</v>
      </c>
      <c r="D56" s="4">
        <v>16</v>
      </c>
      <c r="E56" s="4">
        <v>6</v>
      </c>
      <c r="F56" s="4">
        <v>0</v>
      </c>
      <c r="G56" s="4">
        <v>0</v>
      </c>
      <c r="H56" s="4">
        <v>0</v>
      </c>
      <c r="I56" s="7">
        <f t="shared" ref="I56" si="10">SUM(C56:H56)</f>
        <v>22</v>
      </c>
      <c r="J56" s="5"/>
    </row>
    <row r="57" spans="1:10" x14ac:dyDescent="0.25">
      <c r="B57" s="1" t="s">
        <v>5</v>
      </c>
      <c r="C57" s="7">
        <f>SUM(C53:C56)</f>
        <v>333</v>
      </c>
      <c r="D57" s="7">
        <f t="shared" ref="D57" si="11">SUM(D53:D56)</f>
        <v>16</v>
      </c>
      <c r="E57" s="7">
        <f t="shared" ref="E57" si="12">SUM(E53:E56)</f>
        <v>6</v>
      </c>
      <c r="F57" s="7">
        <f t="shared" ref="F57" si="13">SUM(F53:F56)</f>
        <v>0</v>
      </c>
      <c r="G57" s="7">
        <f t="shared" ref="G57" si="14">SUM(G53:G56)</f>
        <v>0</v>
      </c>
      <c r="H57" s="7">
        <f t="shared" ref="H57" si="15">SUM(H53:H56)</f>
        <v>0</v>
      </c>
      <c r="I57" s="8"/>
      <c r="J57" s="5"/>
    </row>
    <row r="58" spans="1:10" x14ac:dyDescent="0.25">
      <c r="I58" s="8"/>
      <c r="J58" s="5"/>
    </row>
    <row r="59" spans="1:10" x14ac:dyDescent="0.25">
      <c r="I59" s="8"/>
      <c r="J59" s="8"/>
    </row>
  </sheetData>
  <pageMargins left="0.7" right="0.7" top="0.75" bottom="0.75" header="0.3" footer="0.3"/>
  <pageSetup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2" workbookViewId="0">
      <selection activeCell="A31" sqref="A31"/>
    </sheetView>
  </sheetViews>
  <sheetFormatPr defaultRowHeight="15" x14ac:dyDescent="0.25"/>
  <cols>
    <col min="1" max="1" width="15.85546875" customWidth="1"/>
    <col min="2" max="2" width="22.85546875" customWidth="1"/>
    <col min="3" max="3" width="24.7109375" customWidth="1"/>
    <col min="4" max="4" width="23.42578125" customWidth="1"/>
    <col min="5" max="5" width="21" customWidth="1"/>
    <col min="6" max="6" width="12.28515625" customWidth="1"/>
  </cols>
  <sheetData>
    <row r="1" spans="1:8" x14ac:dyDescent="0.25">
      <c r="A1" t="s">
        <v>26</v>
      </c>
    </row>
    <row r="2" spans="1:8" x14ac:dyDescent="0.25">
      <c r="A2" t="s">
        <v>27</v>
      </c>
    </row>
    <row r="3" spans="1:8" x14ac:dyDescent="0.25">
      <c r="A3" t="s">
        <v>35</v>
      </c>
    </row>
    <row r="4" spans="1:8" x14ac:dyDescent="0.25">
      <c r="A4" t="s">
        <v>28</v>
      </c>
      <c r="B4" s="14" t="s">
        <v>77</v>
      </c>
    </row>
    <row r="5" spans="1:8" x14ac:dyDescent="0.25">
      <c r="B5" t="s">
        <v>38</v>
      </c>
    </row>
    <row r="6" spans="1:8" ht="15.75" thickBot="1" x14ac:dyDescent="0.3">
      <c r="A6" s="11"/>
      <c r="B6" s="15"/>
      <c r="C6" s="11"/>
      <c r="D6" s="11"/>
      <c r="E6" s="11"/>
      <c r="F6" s="11"/>
      <c r="G6" s="11"/>
      <c r="H6" s="11"/>
    </row>
    <row r="7" spans="1:8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</row>
    <row r="8" spans="1:8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</row>
    <row r="9" spans="1:8" x14ac:dyDescent="0.25">
      <c r="A9" t="s">
        <v>23</v>
      </c>
      <c r="B9" t="s">
        <v>24</v>
      </c>
      <c r="C9" s="4">
        <v>443</v>
      </c>
      <c r="D9" s="10">
        <v>0</v>
      </c>
      <c r="E9" s="4">
        <v>0</v>
      </c>
      <c r="F9" s="7">
        <f>SUM(C9:E9)</f>
        <v>443</v>
      </c>
      <c r="G9" s="5"/>
    </row>
    <row r="10" spans="1:8" x14ac:dyDescent="0.25">
      <c r="A10" t="s">
        <v>25</v>
      </c>
      <c r="B10" t="s">
        <v>24</v>
      </c>
      <c r="C10" s="4">
        <v>10</v>
      </c>
      <c r="D10" s="10">
        <v>0</v>
      </c>
      <c r="E10" s="4">
        <v>0</v>
      </c>
      <c r="F10" s="7">
        <f t="shared" ref="F10:F12" si="0">SUM(C10:E10)</f>
        <v>10</v>
      </c>
      <c r="G10" s="5"/>
    </row>
    <row r="11" spans="1:8" x14ac:dyDescent="0.25">
      <c r="A11" t="s">
        <v>1</v>
      </c>
      <c r="B11" t="s">
        <v>24</v>
      </c>
      <c r="C11" s="4">
        <v>0</v>
      </c>
      <c r="D11" s="10">
        <v>3</v>
      </c>
      <c r="E11" s="4">
        <v>0</v>
      </c>
      <c r="F11" s="7">
        <f t="shared" si="0"/>
        <v>3</v>
      </c>
      <c r="G11" s="5"/>
    </row>
    <row r="12" spans="1:8" x14ac:dyDescent="0.25">
      <c r="A12" t="s">
        <v>2</v>
      </c>
      <c r="B12" t="s">
        <v>24</v>
      </c>
      <c r="C12" s="4">
        <v>9</v>
      </c>
      <c r="D12" s="10">
        <v>2</v>
      </c>
      <c r="E12" s="12">
        <v>0</v>
      </c>
      <c r="F12" s="7">
        <f t="shared" si="0"/>
        <v>11</v>
      </c>
      <c r="G12" s="5"/>
    </row>
    <row r="13" spans="1:8" x14ac:dyDescent="0.25">
      <c r="B13" s="13" t="s">
        <v>5</v>
      </c>
      <c r="C13" s="7">
        <f>SUM(C9:C12)</f>
        <v>462</v>
      </c>
      <c r="D13" s="7">
        <f t="shared" ref="D13:E13" si="1">SUM(D9:D12)</f>
        <v>5</v>
      </c>
      <c r="E13" s="7">
        <f t="shared" si="1"/>
        <v>0</v>
      </c>
      <c r="F13" s="22">
        <f>SUM(F9:F12)</f>
        <v>467</v>
      </c>
    </row>
    <row r="14" spans="1:8" ht="15.75" thickBot="1" x14ac:dyDescent="0.3">
      <c r="A14" s="11"/>
      <c r="B14" s="11"/>
      <c r="C14" s="11"/>
      <c r="D14" s="11"/>
      <c r="E14" s="11"/>
      <c r="F14" s="11"/>
      <c r="G14" s="11"/>
      <c r="H14" s="11"/>
    </row>
    <row r="15" spans="1:8" ht="18.75" x14ac:dyDescent="0.3">
      <c r="B15" s="18" t="s">
        <v>22</v>
      </c>
      <c r="C15" s="36" t="s">
        <v>47</v>
      </c>
    </row>
    <row r="16" spans="1:8" ht="105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8" x14ac:dyDescent="0.25">
      <c r="A17" t="s">
        <v>23</v>
      </c>
      <c r="B17" t="s">
        <v>24</v>
      </c>
      <c r="C17" s="4">
        <v>137</v>
      </c>
      <c r="D17" s="4">
        <v>0</v>
      </c>
      <c r="E17" s="4">
        <v>0</v>
      </c>
      <c r="F17" s="7">
        <f>SUM(C17:E17)</f>
        <v>137</v>
      </c>
    </row>
    <row r="18" spans="1:8" x14ac:dyDescent="0.25">
      <c r="A18" t="s">
        <v>25</v>
      </c>
      <c r="B18" t="s">
        <v>24</v>
      </c>
      <c r="C18" s="4">
        <v>19</v>
      </c>
      <c r="D18" s="4">
        <v>0</v>
      </c>
      <c r="E18" s="4">
        <v>0</v>
      </c>
      <c r="F18" s="7">
        <f t="shared" ref="F18:F20" si="2">SUM(C18:E18)</f>
        <v>19</v>
      </c>
    </row>
    <row r="19" spans="1:8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8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8" x14ac:dyDescent="0.25">
      <c r="B21" s="1" t="s">
        <v>5</v>
      </c>
      <c r="C21" s="7">
        <f>SUM(C17:C20)</f>
        <v>156</v>
      </c>
      <c r="D21" s="7">
        <f t="shared" ref="D21:E21" si="3">SUM(D17:D20)</f>
        <v>0</v>
      </c>
      <c r="E21" s="7">
        <f t="shared" si="3"/>
        <v>0</v>
      </c>
      <c r="F21" s="22">
        <f>SUM(F17:F20)</f>
        <v>156</v>
      </c>
    </row>
    <row r="22" spans="1:8" ht="15.75" thickBot="1" x14ac:dyDescent="0.3">
      <c r="A22" s="11"/>
      <c r="B22" s="11"/>
      <c r="C22" s="11"/>
      <c r="D22" s="11"/>
      <c r="E22" s="11"/>
      <c r="F22" s="11"/>
      <c r="G22" s="11"/>
      <c r="H22" s="11"/>
    </row>
    <row r="23" spans="1:8" ht="37.5" x14ac:dyDescent="0.3">
      <c r="A23" s="3"/>
      <c r="B23" s="19" t="s">
        <v>78</v>
      </c>
      <c r="C23" s="36" t="s">
        <v>48</v>
      </c>
      <c r="E23" s="3"/>
      <c r="F23" s="3"/>
      <c r="G23" s="3"/>
      <c r="H23" s="3"/>
    </row>
    <row r="24" spans="1:8" ht="91.5" customHeight="1" x14ac:dyDescent="0.25">
      <c r="A24" s="2"/>
      <c r="B24" s="2"/>
      <c r="C24" s="3" t="s">
        <v>64</v>
      </c>
      <c r="D24" s="3" t="s">
        <v>4</v>
      </c>
      <c r="E24" s="3" t="s">
        <v>65</v>
      </c>
      <c r="F24" s="6" t="s">
        <v>5</v>
      </c>
      <c r="G24" s="2"/>
      <c r="H24" s="2"/>
    </row>
    <row r="25" spans="1:8" x14ac:dyDescent="0.25">
      <c r="C25" s="4">
        <v>0</v>
      </c>
      <c r="D25" s="4">
        <v>0</v>
      </c>
      <c r="E25" s="4">
        <v>0</v>
      </c>
      <c r="F25" s="7">
        <f>SUM(C25:E25)</f>
        <v>0</v>
      </c>
      <c r="G25" s="5"/>
    </row>
    <row r="26" spans="1:8" ht="15.75" thickBot="1" x14ac:dyDescent="0.3">
      <c r="A26" s="11"/>
      <c r="B26" s="11"/>
      <c r="C26" s="11"/>
      <c r="D26" s="11"/>
      <c r="E26" s="11"/>
      <c r="F26" s="11"/>
      <c r="G26" s="11"/>
      <c r="H26" s="11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  <row r="28" spans="1:8" ht="18.75" x14ac:dyDescent="0.3">
      <c r="A28" s="18" t="s">
        <v>30</v>
      </c>
      <c r="B28" s="16"/>
      <c r="C28" s="16"/>
      <c r="D28" s="16"/>
      <c r="E28" s="16"/>
      <c r="F28" s="16"/>
    </row>
    <row r="29" spans="1:8" x14ac:dyDescent="0.25">
      <c r="A29" s="17" t="s">
        <v>31</v>
      </c>
      <c r="B29" s="4">
        <v>18</v>
      </c>
      <c r="D29" s="16"/>
      <c r="E29" s="16"/>
      <c r="F29" s="16"/>
    </row>
    <row r="30" spans="1:8" x14ac:dyDescent="0.25">
      <c r="A30" s="20" t="s">
        <v>32</v>
      </c>
      <c r="B30" s="16"/>
      <c r="C30" s="16"/>
      <c r="D30" s="16"/>
      <c r="E30" s="16"/>
      <c r="F30" s="16"/>
    </row>
    <row r="31" spans="1:8" ht="15.75" thickBot="1" x14ac:dyDescent="0.3">
      <c r="A31" s="11"/>
      <c r="B31" s="11"/>
      <c r="C31" s="11"/>
      <c r="D31" s="11"/>
      <c r="E31" s="11"/>
      <c r="F31" s="11"/>
      <c r="G31" s="11"/>
      <c r="H31" s="11"/>
    </row>
    <row r="32" spans="1:8" ht="18.75" x14ac:dyDescent="0.3">
      <c r="A32" s="18" t="s">
        <v>33</v>
      </c>
    </row>
    <row r="33" spans="1:8" x14ac:dyDescent="0.25">
      <c r="A33" s="2" t="s">
        <v>6</v>
      </c>
      <c r="B33" s="3" t="s">
        <v>11</v>
      </c>
      <c r="C33" s="3" t="s">
        <v>7</v>
      </c>
      <c r="D33" s="3" t="s">
        <v>8</v>
      </c>
      <c r="E33" s="3" t="s">
        <v>16</v>
      </c>
      <c r="F33" s="3" t="s">
        <v>9</v>
      </c>
      <c r="G33" s="3" t="s">
        <v>10</v>
      </c>
      <c r="H33" s="6" t="s">
        <v>5</v>
      </c>
    </row>
    <row r="34" spans="1:8" x14ac:dyDescent="0.25">
      <c r="B34" s="4">
        <v>171</v>
      </c>
      <c r="C34" s="4">
        <v>247</v>
      </c>
      <c r="D34" s="4">
        <v>223</v>
      </c>
      <c r="E34" s="4">
        <v>0</v>
      </c>
      <c r="F34" s="4">
        <v>0</v>
      </c>
      <c r="G34" s="4">
        <v>0</v>
      </c>
      <c r="H34" s="7">
        <f>SUM(B34:G34)</f>
        <v>641</v>
      </c>
    </row>
    <row r="35" spans="1:8" ht="15.75" thickBot="1" x14ac:dyDescent="0.3">
      <c r="A35" s="11"/>
      <c r="B35" s="11"/>
      <c r="C35" s="11"/>
      <c r="D35" s="11"/>
      <c r="E35" s="11"/>
      <c r="F35" s="11"/>
      <c r="G35" s="11"/>
      <c r="H35" s="11"/>
    </row>
    <row r="36" spans="1:8" ht="18.75" x14ac:dyDescent="0.3">
      <c r="A36" s="18" t="s">
        <v>34</v>
      </c>
    </row>
    <row r="37" spans="1:8" x14ac:dyDescent="0.25">
      <c r="B37" t="s">
        <v>17</v>
      </c>
      <c r="C37" t="s">
        <v>8</v>
      </c>
      <c r="D37" t="s">
        <v>18</v>
      </c>
      <c r="E37" t="s">
        <v>19</v>
      </c>
      <c r="F37" t="s">
        <v>9</v>
      </c>
      <c r="G37" t="s">
        <v>10</v>
      </c>
      <c r="H37" s="6" t="s">
        <v>5</v>
      </c>
    </row>
    <row r="38" spans="1:8" x14ac:dyDescent="0.25">
      <c r="A38" t="s">
        <v>58</v>
      </c>
      <c r="B38" s="4">
        <v>623</v>
      </c>
      <c r="C38" s="4">
        <v>11</v>
      </c>
      <c r="D38" s="4">
        <v>7</v>
      </c>
      <c r="E38" s="4">
        <v>0</v>
      </c>
      <c r="F38" s="4">
        <v>0</v>
      </c>
      <c r="G38" s="4">
        <v>0</v>
      </c>
      <c r="H38" s="7">
        <f>SUM(B38:G38)</f>
        <v>641</v>
      </c>
    </row>
    <row r="39" spans="1:8" ht="15.75" thickBot="1" x14ac:dyDescent="0.3">
      <c r="A39" s="11"/>
      <c r="B39" s="11"/>
      <c r="C39" s="11"/>
      <c r="D39" s="11"/>
      <c r="E39" s="11"/>
      <c r="F39" s="11"/>
      <c r="G39" s="11"/>
      <c r="H39" s="11"/>
    </row>
  </sheetData>
  <pageMargins left="0.7" right="0.7" top="0.75" bottom="0.75" header="0.3" footer="0.3"/>
  <pageSetup scale="65" fitToHeight="0" orientation="portrait" r:id="rId1"/>
  <rowBreaks count="1" manualBreakCount="1"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0"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80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</row>
    <row r="8" spans="1:9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  <c r="I8" s="2"/>
    </row>
    <row r="9" spans="1:9" x14ac:dyDescent="0.25">
      <c r="A9" t="s">
        <v>23</v>
      </c>
      <c r="B9" t="s">
        <v>24</v>
      </c>
      <c r="C9" s="4">
        <v>318</v>
      </c>
      <c r="D9" s="10">
        <v>0</v>
      </c>
      <c r="E9" s="4">
        <v>0</v>
      </c>
      <c r="F9" s="7">
        <f>SUM(C9:E9)</f>
        <v>318</v>
      </c>
      <c r="G9" s="5"/>
    </row>
    <row r="10" spans="1:9" x14ac:dyDescent="0.25">
      <c r="A10" t="s">
        <v>25</v>
      </c>
      <c r="B10" t="s">
        <v>24</v>
      </c>
      <c r="C10" s="4">
        <v>12</v>
      </c>
      <c r="D10" s="10">
        <v>0</v>
      </c>
      <c r="E10" s="4">
        <v>0</v>
      </c>
      <c r="F10" s="7">
        <f t="shared" ref="F10:F12" si="0">SUM(C10:E10)</f>
        <v>12</v>
      </c>
      <c r="G10" s="5"/>
    </row>
    <row r="11" spans="1:9" x14ac:dyDescent="0.25">
      <c r="A11" t="s">
        <v>1</v>
      </c>
      <c r="B11" t="s">
        <v>24</v>
      </c>
      <c r="C11" s="4">
        <v>0</v>
      </c>
      <c r="D11" s="10">
        <v>2</v>
      </c>
      <c r="E11" s="4">
        <v>0</v>
      </c>
      <c r="F11" s="7">
        <f t="shared" si="0"/>
        <v>2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0</v>
      </c>
      <c r="E12" s="12">
        <v>0</v>
      </c>
      <c r="F12" s="7">
        <f t="shared" si="0"/>
        <v>0</v>
      </c>
      <c r="G12" s="5"/>
    </row>
    <row r="13" spans="1:9" x14ac:dyDescent="0.25">
      <c r="B13" s="13" t="s">
        <v>5</v>
      </c>
      <c r="C13" s="7">
        <f>SUM(C9:C12)</f>
        <v>330</v>
      </c>
      <c r="D13" s="7">
        <f t="shared" ref="D13:E13" si="1">SUM(D9:D12)</f>
        <v>2</v>
      </c>
      <c r="E13" s="7">
        <f t="shared" si="1"/>
        <v>0</v>
      </c>
      <c r="F13" s="22">
        <f>SUM(F9:F12)</f>
        <v>332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120</v>
      </c>
      <c r="D17" s="4">
        <v>0</v>
      </c>
      <c r="E17" s="4">
        <v>0</v>
      </c>
      <c r="F17" s="7">
        <f>SUM(C17:E17)</f>
        <v>120</v>
      </c>
    </row>
    <row r="18" spans="1:9" x14ac:dyDescent="0.25">
      <c r="A18" t="s">
        <v>25</v>
      </c>
      <c r="B18" t="s">
        <v>24</v>
      </c>
      <c r="C18" s="4">
        <v>7</v>
      </c>
      <c r="D18" s="4">
        <v>0</v>
      </c>
      <c r="E18" s="4">
        <v>0</v>
      </c>
      <c r="F18" s="7">
        <f t="shared" ref="F18:F20" si="2">SUM(C18:E18)</f>
        <v>7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127</v>
      </c>
      <c r="D21" s="7">
        <f t="shared" ref="D21:E21" si="3">SUM(D17:D20)</f>
        <v>0</v>
      </c>
      <c r="E21" s="7">
        <f t="shared" si="3"/>
        <v>0</v>
      </c>
      <c r="F21" s="22">
        <f>SUM(F17:F20)</f>
        <v>127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37.5" x14ac:dyDescent="0.3">
      <c r="A23" s="3"/>
      <c r="B23" s="19" t="s">
        <v>78</v>
      </c>
      <c r="C23" s="36" t="s">
        <v>48</v>
      </c>
      <c r="E23" s="3"/>
      <c r="F23" s="3"/>
      <c r="G23" s="3"/>
      <c r="H23" s="3"/>
      <c r="I23" s="3"/>
    </row>
    <row r="24" spans="1:9" ht="75" x14ac:dyDescent="0.25">
      <c r="A24" s="2"/>
      <c r="B24" s="2"/>
      <c r="C24" s="3" t="s">
        <v>64</v>
      </c>
      <c r="D24" s="3" t="s">
        <v>4</v>
      </c>
      <c r="E24" s="3"/>
      <c r="F24" s="6" t="s">
        <v>5</v>
      </c>
      <c r="G24" s="2"/>
      <c r="H24" s="2"/>
      <c r="I24" s="2"/>
    </row>
    <row r="25" spans="1:9" x14ac:dyDescent="0.25">
      <c r="C25" s="4">
        <v>0</v>
      </c>
      <c r="D25" s="4">
        <v>0</v>
      </c>
      <c r="F25" s="7">
        <f>SUM(C25:E25)</f>
        <v>0</v>
      </c>
      <c r="G25" s="5"/>
    </row>
    <row r="26" spans="1:9" ht="15.75" thickBot="1" x14ac:dyDescent="0.3">
      <c r="A26" s="11"/>
      <c r="B26" s="11"/>
      <c r="C26" s="11"/>
      <c r="D26" s="11"/>
      <c r="E26" s="11"/>
      <c r="F26" s="11"/>
      <c r="G26" s="11"/>
      <c r="H26" s="11"/>
      <c r="I26" s="11"/>
    </row>
    <row r="27" spans="1:9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8.75" x14ac:dyDescent="0.3">
      <c r="A28" s="16"/>
      <c r="B28" s="18" t="s">
        <v>30</v>
      </c>
      <c r="C28" s="16"/>
      <c r="D28" s="16"/>
      <c r="E28" s="16"/>
      <c r="F28" s="16"/>
      <c r="G28" s="16"/>
    </row>
    <row r="29" spans="1:9" x14ac:dyDescent="0.25">
      <c r="A29" s="16"/>
      <c r="B29" s="17" t="s">
        <v>31</v>
      </c>
      <c r="C29" s="4">
        <v>18</v>
      </c>
      <c r="E29" s="16"/>
      <c r="F29" s="16"/>
      <c r="G29" s="16"/>
    </row>
    <row r="30" spans="1:9" x14ac:dyDescent="0.25">
      <c r="A30" s="16"/>
      <c r="B30" s="20" t="s">
        <v>32</v>
      </c>
      <c r="C30" s="16"/>
      <c r="D30" s="16"/>
      <c r="E30" s="16"/>
      <c r="F30" s="16"/>
      <c r="G30" s="16"/>
    </row>
    <row r="31" spans="1:9" ht="15.75" thickBot="1" x14ac:dyDescent="0.3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18.75" x14ac:dyDescent="0.3">
      <c r="B32" s="18" t="s">
        <v>33</v>
      </c>
    </row>
    <row r="33" spans="1:9" x14ac:dyDescent="0.25">
      <c r="B33" s="2" t="s">
        <v>6</v>
      </c>
      <c r="C33" s="3" t="s">
        <v>11</v>
      </c>
      <c r="D33" s="3" t="s">
        <v>7</v>
      </c>
      <c r="E33" s="3" t="s">
        <v>8</v>
      </c>
      <c r="F33" s="3" t="s">
        <v>16</v>
      </c>
      <c r="G33" s="3" t="s">
        <v>9</v>
      </c>
      <c r="H33" s="3" t="s">
        <v>10</v>
      </c>
      <c r="I33" s="6" t="s">
        <v>5</v>
      </c>
    </row>
    <row r="34" spans="1:9" x14ac:dyDescent="0.25">
      <c r="C34" s="4">
        <v>103</v>
      </c>
      <c r="D34" s="4">
        <v>213</v>
      </c>
      <c r="E34" s="4">
        <v>161</v>
      </c>
      <c r="F34" s="4">
        <v>0</v>
      </c>
      <c r="G34" s="4">
        <v>0</v>
      </c>
      <c r="H34" s="4">
        <v>0</v>
      </c>
      <c r="I34" s="7">
        <f>SUM(C34:H34)</f>
        <v>477</v>
      </c>
    </row>
    <row r="35" spans="1:9" ht="15.75" thickBot="1" x14ac:dyDescent="0.3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8.75" x14ac:dyDescent="0.3">
      <c r="B36" s="18" t="s">
        <v>34</v>
      </c>
    </row>
    <row r="37" spans="1:9" x14ac:dyDescent="0.25">
      <c r="C37" t="s">
        <v>17</v>
      </c>
      <c r="D37" t="s">
        <v>8</v>
      </c>
      <c r="E37" t="s">
        <v>18</v>
      </c>
      <c r="F37" t="s">
        <v>19</v>
      </c>
      <c r="G37" t="s">
        <v>9</v>
      </c>
      <c r="H37" t="s">
        <v>10</v>
      </c>
      <c r="I37" s="6" t="s">
        <v>5</v>
      </c>
    </row>
    <row r="38" spans="1:9" x14ac:dyDescent="0.25">
      <c r="B38" t="s">
        <v>58</v>
      </c>
      <c r="C38" s="4">
        <v>457</v>
      </c>
      <c r="D38" s="4">
        <v>6</v>
      </c>
      <c r="E38" s="4">
        <v>14</v>
      </c>
      <c r="F38" s="4">
        <v>0</v>
      </c>
      <c r="G38" s="4">
        <v>0</v>
      </c>
      <c r="H38" s="4">
        <v>0</v>
      </c>
      <c r="I38" s="7">
        <f>SUM(C38:H38)</f>
        <v>477</v>
      </c>
    </row>
    <row r="39" spans="1:9" ht="15.75" thickBot="1" x14ac:dyDescent="0.3">
      <c r="A39" s="11"/>
      <c r="B39" s="11"/>
      <c r="C39" s="11"/>
      <c r="D39" s="11"/>
      <c r="E39" s="11"/>
      <c r="F39" s="11"/>
      <c r="G39" s="11"/>
      <c r="H39" s="11"/>
      <c r="I39" s="11"/>
    </row>
    <row r="40" spans="1:9" x14ac:dyDescent="0.25">
      <c r="I40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9" sqref="C9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11" x14ac:dyDescent="0.25">
      <c r="A1" t="s">
        <v>26</v>
      </c>
    </row>
    <row r="2" spans="1:11" x14ac:dyDescent="0.25">
      <c r="A2" t="s">
        <v>27</v>
      </c>
    </row>
    <row r="3" spans="1:11" x14ac:dyDescent="0.25">
      <c r="A3" t="s">
        <v>35</v>
      </c>
    </row>
    <row r="4" spans="1:11" x14ac:dyDescent="0.25">
      <c r="A4" t="s">
        <v>28</v>
      </c>
      <c r="B4" s="14" t="s">
        <v>83</v>
      </c>
    </row>
    <row r="5" spans="1:11" x14ac:dyDescent="0.25">
      <c r="A5" t="s">
        <v>38</v>
      </c>
      <c r="B5" s="23">
        <v>4</v>
      </c>
    </row>
    <row r="6" spans="1:11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11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</row>
    <row r="8" spans="1:11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  <c r="I8" s="2"/>
      <c r="J8" s="2"/>
      <c r="K8" s="2"/>
    </row>
    <row r="9" spans="1:11" x14ac:dyDescent="0.25">
      <c r="A9" t="s">
        <v>23</v>
      </c>
      <c r="B9" t="s">
        <v>24</v>
      </c>
      <c r="C9" s="4">
        <v>343</v>
      </c>
      <c r="D9" s="10">
        <v>0</v>
      </c>
      <c r="E9" s="4">
        <v>0</v>
      </c>
      <c r="F9" s="7">
        <f>SUM(C9:E9)</f>
        <v>343</v>
      </c>
      <c r="G9" s="5"/>
      <c r="J9">
        <v>444</v>
      </c>
      <c r="K9">
        <v>0</v>
      </c>
    </row>
    <row r="10" spans="1:11" x14ac:dyDescent="0.25">
      <c r="A10" t="s">
        <v>25</v>
      </c>
      <c r="B10" t="s">
        <v>24</v>
      </c>
      <c r="C10" s="4">
        <v>0</v>
      </c>
      <c r="D10" s="10">
        <v>0</v>
      </c>
      <c r="E10" s="4">
        <v>0</v>
      </c>
      <c r="F10" s="7">
        <f t="shared" ref="F10:F12" si="0">SUM(C10:E10)</f>
        <v>0</v>
      </c>
      <c r="G10" s="5"/>
      <c r="J10">
        <v>2</v>
      </c>
      <c r="K10">
        <v>0</v>
      </c>
    </row>
    <row r="11" spans="1:11" x14ac:dyDescent="0.25">
      <c r="A11" t="s">
        <v>1</v>
      </c>
      <c r="B11" t="s">
        <v>24</v>
      </c>
      <c r="C11" s="4">
        <v>45</v>
      </c>
      <c r="D11" s="10">
        <v>2</v>
      </c>
      <c r="E11" s="4">
        <v>0</v>
      </c>
      <c r="F11" s="7">
        <f t="shared" si="0"/>
        <v>47</v>
      </c>
      <c r="G11" s="5"/>
      <c r="J11">
        <v>0</v>
      </c>
      <c r="K11">
        <v>7</v>
      </c>
    </row>
    <row r="12" spans="1:11" x14ac:dyDescent="0.25">
      <c r="A12" t="s">
        <v>2</v>
      </c>
      <c r="B12" t="s">
        <v>24</v>
      </c>
      <c r="C12" s="4">
        <v>31</v>
      </c>
      <c r="D12" s="10">
        <v>0</v>
      </c>
      <c r="E12" s="12">
        <v>0</v>
      </c>
      <c r="F12" s="7">
        <f t="shared" si="0"/>
        <v>31</v>
      </c>
      <c r="G12" s="5"/>
      <c r="J12">
        <v>0</v>
      </c>
      <c r="K12">
        <v>14</v>
      </c>
    </row>
    <row r="13" spans="1:11" x14ac:dyDescent="0.25">
      <c r="B13" s="13" t="s">
        <v>5</v>
      </c>
      <c r="C13" s="7">
        <f>SUM(C9:C12)</f>
        <v>419</v>
      </c>
      <c r="D13" s="7">
        <f t="shared" ref="D13:E13" si="1">SUM(D9:D12)</f>
        <v>2</v>
      </c>
      <c r="E13" s="7">
        <f t="shared" si="1"/>
        <v>0</v>
      </c>
      <c r="F13" s="22">
        <f>SUM(F9:F12)</f>
        <v>421</v>
      </c>
    </row>
    <row r="14" spans="1:11" ht="15.75" thickBot="1" x14ac:dyDescent="0.3">
      <c r="A14" s="11"/>
      <c r="B14" s="11"/>
      <c r="C14" s="11"/>
      <c r="D14" s="11"/>
      <c r="E14" s="11"/>
      <c r="F14" s="11"/>
      <c r="G14" s="11"/>
      <c r="H14" s="11"/>
      <c r="J14" s="11"/>
    </row>
    <row r="15" spans="1:11" ht="18.75" x14ac:dyDescent="0.3">
      <c r="B15" s="18" t="s">
        <v>22</v>
      </c>
      <c r="C15" s="36" t="s">
        <v>47</v>
      </c>
    </row>
    <row r="16" spans="1:11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11" x14ac:dyDescent="0.25">
      <c r="A17" t="s">
        <v>23</v>
      </c>
      <c r="B17" t="s">
        <v>24</v>
      </c>
      <c r="C17" s="4">
        <v>113</v>
      </c>
      <c r="D17" s="4">
        <v>0</v>
      </c>
      <c r="E17" s="4">
        <v>0</v>
      </c>
      <c r="F17" s="7">
        <f>SUM(C17:E17)</f>
        <v>113</v>
      </c>
      <c r="J17">
        <v>149</v>
      </c>
      <c r="K17">
        <v>0</v>
      </c>
    </row>
    <row r="18" spans="1:11" x14ac:dyDescent="0.25">
      <c r="A18" t="s">
        <v>25</v>
      </c>
      <c r="B18" t="s">
        <v>24</v>
      </c>
      <c r="C18" s="4">
        <v>24</v>
      </c>
      <c r="D18" s="4">
        <v>0</v>
      </c>
      <c r="E18" s="4">
        <v>0</v>
      </c>
      <c r="F18" s="7">
        <f t="shared" ref="F18:F20" si="2">SUM(C18:E18)</f>
        <v>24</v>
      </c>
      <c r="J18">
        <v>3</v>
      </c>
      <c r="K18">
        <v>0</v>
      </c>
    </row>
    <row r="19" spans="1:11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  <c r="J19">
        <v>0</v>
      </c>
      <c r="K19">
        <v>0</v>
      </c>
    </row>
    <row r="20" spans="1:11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  <c r="J20">
        <v>0</v>
      </c>
      <c r="K20">
        <v>0</v>
      </c>
    </row>
    <row r="21" spans="1:11" x14ac:dyDescent="0.25">
      <c r="B21" s="1" t="s">
        <v>5</v>
      </c>
      <c r="C21" s="7">
        <f>SUM(C17:C20)</f>
        <v>137</v>
      </c>
      <c r="D21" s="7">
        <f t="shared" ref="D21:E21" si="3">SUM(D17:D20)</f>
        <v>0</v>
      </c>
      <c r="E21" s="7">
        <f t="shared" si="3"/>
        <v>0</v>
      </c>
      <c r="F21" s="22">
        <f>SUM(F17:F20)</f>
        <v>137</v>
      </c>
    </row>
    <row r="22" spans="1:11" ht="15.75" thickBot="1" x14ac:dyDescent="0.3">
      <c r="A22" s="11"/>
      <c r="B22" s="11"/>
      <c r="C22" s="11"/>
      <c r="D22" s="11"/>
      <c r="E22" s="11"/>
      <c r="F22" s="11"/>
      <c r="G22" s="11"/>
      <c r="H22" s="11"/>
      <c r="J22" s="11"/>
    </row>
    <row r="23" spans="1:11" ht="37.5" x14ac:dyDescent="0.3">
      <c r="A23" s="3"/>
      <c r="B23" s="19" t="s">
        <v>78</v>
      </c>
      <c r="C23" s="36" t="s">
        <v>48</v>
      </c>
      <c r="E23" s="3"/>
      <c r="F23" s="3"/>
      <c r="G23" s="3"/>
      <c r="H23" s="3"/>
      <c r="J23" s="3"/>
    </row>
    <row r="24" spans="1:11" ht="75" x14ac:dyDescent="0.25">
      <c r="A24" s="2"/>
      <c r="B24" s="2"/>
      <c r="C24" s="3" t="s">
        <v>64</v>
      </c>
      <c r="D24" s="3" t="s">
        <v>4</v>
      </c>
      <c r="E24" s="3"/>
      <c r="F24" s="6" t="s">
        <v>5</v>
      </c>
      <c r="G24" s="2"/>
      <c r="H24" s="2"/>
      <c r="J24" s="2"/>
    </row>
    <row r="25" spans="1:11" x14ac:dyDescent="0.25">
      <c r="C25" s="4">
        <v>0</v>
      </c>
      <c r="D25" s="4">
        <v>0</v>
      </c>
      <c r="F25" s="7">
        <f>SUM(C25:E25)</f>
        <v>0</v>
      </c>
      <c r="G25" s="5"/>
      <c r="J25" s="47">
        <v>249</v>
      </c>
      <c r="K25" s="47">
        <v>17</v>
      </c>
    </row>
    <row r="26" spans="1:11" ht="15.75" thickBot="1" x14ac:dyDescent="0.3">
      <c r="A26" s="11"/>
      <c r="B26" s="11"/>
      <c r="C26" s="11"/>
      <c r="D26" s="11"/>
      <c r="E26" s="11"/>
      <c r="F26" s="11"/>
      <c r="G26" s="11"/>
      <c r="H26" s="11"/>
      <c r="I26" s="11"/>
    </row>
    <row r="27" spans="1:1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11" ht="18.75" x14ac:dyDescent="0.3">
      <c r="A28" s="16"/>
      <c r="B28" s="18" t="s">
        <v>30</v>
      </c>
      <c r="C28" s="16"/>
      <c r="D28" s="16"/>
      <c r="E28" s="16"/>
      <c r="F28" s="16"/>
      <c r="G28" s="16"/>
    </row>
    <row r="29" spans="1:11" x14ac:dyDescent="0.25">
      <c r="A29" s="16"/>
      <c r="B29" s="17" t="s">
        <v>31</v>
      </c>
      <c r="C29" s="4">
        <v>5</v>
      </c>
      <c r="E29" s="16"/>
      <c r="F29" s="16"/>
      <c r="G29" s="16"/>
      <c r="J29">
        <v>38</v>
      </c>
    </row>
    <row r="30" spans="1:11" x14ac:dyDescent="0.25">
      <c r="A30" s="16"/>
      <c r="B30" s="20" t="s">
        <v>32</v>
      </c>
      <c r="C30" s="16"/>
      <c r="D30" s="16"/>
      <c r="E30" s="16"/>
      <c r="F30" s="16"/>
      <c r="G30" s="16"/>
    </row>
    <row r="31" spans="1:11" ht="15.75" thickBot="1" x14ac:dyDescent="0.3">
      <c r="A31" s="11"/>
      <c r="B31" s="11"/>
      <c r="C31" s="11"/>
      <c r="D31" s="11"/>
      <c r="E31" s="11"/>
      <c r="F31" s="11"/>
      <c r="G31" s="11"/>
      <c r="H31" s="11"/>
      <c r="I31" s="11"/>
    </row>
    <row r="32" spans="1:11" ht="18.75" x14ac:dyDescent="0.3">
      <c r="B32" s="18" t="s">
        <v>33</v>
      </c>
    </row>
    <row r="33" spans="1:15" x14ac:dyDescent="0.25">
      <c r="B33" s="2" t="s">
        <v>6</v>
      </c>
      <c r="C33" s="3" t="s">
        <v>11</v>
      </c>
      <c r="D33" s="3" t="s">
        <v>7</v>
      </c>
      <c r="E33" s="3" t="s">
        <v>8</v>
      </c>
      <c r="F33" s="3" t="s">
        <v>16</v>
      </c>
      <c r="G33" s="3" t="s">
        <v>9</v>
      </c>
      <c r="H33" s="3" t="s">
        <v>10</v>
      </c>
      <c r="I33" s="6" t="s">
        <v>5</v>
      </c>
    </row>
    <row r="34" spans="1:15" x14ac:dyDescent="0.25">
      <c r="C34" s="4">
        <v>100</v>
      </c>
      <c r="D34" s="4">
        <v>284</v>
      </c>
      <c r="E34" s="4">
        <v>179</v>
      </c>
      <c r="F34" s="4">
        <v>0</v>
      </c>
      <c r="G34" s="4">
        <v>0</v>
      </c>
      <c r="H34" s="4">
        <v>0</v>
      </c>
      <c r="I34" s="7">
        <f>SUM(C34:H34)</f>
        <v>563</v>
      </c>
      <c r="J34">
        <v>148</v>
      </c>
      <c r="K34">
        <v>272</v>
      </c>
      <c r="L34">
        <v>237</v>
      </c>
      <c r="M34">
        <v>0</v>
      </c>
      <c r="N34">
        <v>0</v>
      </c>
      <c r="O34">
        <v>0</v>
      </c>
    </row>
    <row r="35" spans="1:15" ht="15.75" thickBot="1" x14ac:dyDescent="0.3">
      <c r="A35" s="11"/>
      <c r="B35" s="11"/>
      <c r="C35" s="11"/>
      <c r="D35" s="11"/>
      <c r="E35" s="11"/>
      <c r="F35" s="11"/>
      <c r="G35" s="11"/>
      <c r="H35" s="11"/>
      <c r="I35" s="11"/>
    </row>
    <row r="36" spans="1:15" ht="18.75" x14ac:dyDescent="0.3">
      <c r="B36" s="18" t="s">
        <v>34</v>
      </c>
    </row>
    <row r="37" spans="1:15" x14ac:dyDescent="0.25">
      <c r="C37" t="s">
        <v>17</v>
      </c>
      <c r="D37" t="s">
        <v>8</v>
      </c>
      <c r="E37" t="s">
        <v>18</v>
      </c>
      <c r="F37" t="s">
        <v>19</v>
      </c>
      <c r="G37" t="s">
        <v>9</v>
      </c>
      <c r="H37" t="s">
        <v>10</v>
      </c>
      <c r="I37" s="6" t="s">
        <v>5</v>
      </c>
    </row>
    <row r="38" spans="1:15" x14ac:dyDescent="0.25">
      <c r="B38" t="s">
        <v>58</v>
      </c>
      <c r="C38" s="4">
        <v>549</v>
      </c>
      <c r="D38" s="4">
        <v>5</v>
      </c>
      <c r="E38" s="4">
        <v>9</v>
      </c>
      <c r="F38" s="4">
        <v>0</v>
      </c>
      <c r="G38" s="4">
        <v>0</v>
      </c>
      <c r="H38" s="4">
        <v>0</v>
      </c>
      <c r="I38" s="7">
        <f>SUM(C38:H38)</f>
        <v>563</v>
      </c>
      <c r="J38">
        <v>624</v>
      </c>
      <c r="K38">
        <v>16</v>
      </c>
      <c r="L38">
        <v>17</v>
      </c>
      <c r="M38">
        <v>0</v>
      </c>
      <c r="N38">
        <v>0</v>
      </c>
      <c r="O38">
        <v>0</v>
      </c>
    </row>
    <row r="39" spans="1:15" ht="15.75" thickBot="1" x14ac:dyDescent="0.3">
      <c r="A39" s="11"/>
      <c r="B39" s="11"/>
      <c r="C39" s="11"/>
      <c r="D39" s="11"/>
      <c r="E39" s="11"/>
      <c r="F39" s="11"/>
      <c r="G39" s="11"/>
      <c r="H39" s="11"/>
      <c r="I39" s="11"/>
    </row>
    <row r="40" spans="1:15" x14ac:dyDescent="0.25">
      <c r="I40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3"/>
  <sheetViews>
    <sheetView topLeftCell="A73" zoomScaleNormal="100" workbookViewId="0">
      <selection activeCell="H73" sqref="H73"/>
    </sheetView>
  </sheetViews>
  <sheetFormatPr defaultRowHeight="15" x14ac:dyDescent="0.25"/>
  <cols>
    <col min="1" max="1" width="17.140625" customWidth="1"/>
    <col min="2" max="2" width="26" bestFit="1" customWidth="1"/>
    <col min="3" max="3" width="7.7109375" bestFit="1" customWidth="1"/>
    <col min="4" max="5" width="8" customWidth="1"/>
    <col min="6" max="6" width="8" style="8" customWidth="1"/>
    <col min="7" max="7" width="8" customWidth="1"/>
    <col min="8" max="8" width="8" style="8" customWidth="1"/>
    <col min="9" max="9" width="8" customWidth="1"/>
    <col min="10" max="10" width="8" style="8" customWidth="1"/>
    <col min="11" max="11" width="8" customWidth="1"/>
    <col min="12" max="12" width="8" style="8" customWidth="1"/>
    <col min="13" max="13" width="8" customWidth="1"/>
    <col min="14" max="14" width="8" style="8" customWidth="1"/>
    <col min="15" max="15" width="8.42578125" bestFit="1" customWidth="1"/>
    <col min="16" max="16" width="8.7109375" bestFit="1" customWidth="1"/>
    <col min="31" max="31" width="28.7109375" bestFit="1" customWidth="1"/>
  </cols>
  <sheetData>
    <row r="1" spans="1:42" x14ac:dyDescent="0.25">
      <c r="A1" t="s">
        <v>26</v>
      </c>
    </row>
    <row r="2" spans="1:42" x14ac:dyDescent="0.25">
      <c r="A2" t="s">
        <v>27</v>
      </c>
    </row>
    <row r="3" spans="1:42" x14ac:dyDescent="0.25">
      <c r="A3" t="s">
        <v>44</v>
      </c>
    </row>
    <row r="4" spans="1:42" x14ac:dyDescent="0.25">
      <c r="A4" t="s">
        <v>115</v>
      </c>
      <c r="B4" s="95">
        <v>5</v>
      </c>
      <c r="C4" s="8"/>
      <c r="D4" s="8"/>
    </row>
    <row r="5" spans="1:42" ht="15.75" thickBot="1" x14ac:dyDescent="0.3">
      <c r="A5" s="11"/>
      <c r="B5" s="11"/>
      <c r="C5" s="11"/>
      <c r="D5" s="11"/>
      <c r="E5" s="11"/>
      <c r="F5" s="37"/>
      <c r="G5" s="11"/>
      <c r="H5" s="37"/>
      <c r="I5" s="11"/>
      <c r="J5" s="37"/>
      <c r="K5" s="11"/>
      <c r="L5" s="37"/>
      <c r="M5" s="11"/>
      <c r="N5" s="37"/>
      <c r="O5" s="11"/>
      <c r="P5" s="11"/>
    </row>
    <row r="6" spans="1:42" ht="18.75" x14ac:dyDescent="0.3">
      <c r="A6" s="66" t="s">
        <v>110</v>
      </c>
      <c r="B6" s="25" t="s">
        <v>45</v>
      </c>
      <c r="O6" s="8"/>
      <c r="P6" s="8"/>
    </row>
    <row r="7" spans="1:42" ht="15" customHeight="1" x14ac:dyDescent="0.25">
      <c r="D7" s="24">
        <v>2010</v>
      </c>
      <c r="E7" s="24">
        <v>2011</v>
      </c>
      <c r="F7" s="5" t="s">
        <v>39</v>
      </c>
      <c r="G7" s="24">
        <v>2012</v>
      </c>
      <c r="H7" s="5" t="s">
        <v>39</v>
      </c>
      <c r="I7" s="24">
        <v>2013</v>
      </c>
      <c r="J7" s="5" t="s">
        <v>39</v>
      </c>
      <c r="K7" s="24">
        <v>2014</v>
      </c>
      <c r="L7" s="5" t="s">
        <v>39</v>
      </c>
      <c r="M7" s="24">
        <v>2015</v>
      </c>
      <c r="N7" s="5" t="s">
        <v>39</v>
      </c>
      <c r="O7" s="5">
        <v>2016</v>
      </c>
      <c r="P7" s="5" t="s">
        <v>39</v>
      </c>
      <c r="AF7" s="24">
        <v>2010</v>
      </c>
      <c r="AG7" s="24">
        <v>2011</v>
      </c>
      <c r="AH7" s="24">
        <v>2012</v>
      </c>
      <c r="AI7" s="24">
        <v>2013</v>
      </c>
      <c r="AJ7" s="24">
        <v>2014</v>
      </c>
      <c r="AK7" s="24">
        <v>2015</v>
      </c>
      <c r="AL7" s="24">
        <v>2016</v>
      </c>
      <c r="AM7" s="24">
        <v>2017</v>
      </c>
      <c r="AN7" s="24">
        <v>2018</v>
      </c>
      <c r="AO7" s="24">
        <v>2019</v>
      </c>
      <c r="AP7" s="24">
        <v>2020</v>
      </c>
    </row>
    <row r="8" spans="1:42" ht="25.5" customHeight="1" x14ac:dyDescent="0.25">
      <c r="B8" s="98" t="s">
        <v>60</v>
      </c>
      <c r="C8" s="30" t="s">
        <v>36</v>
      </c>
      <c r="D8" s="21">
        <v>700</v>
      </c>
      <c r="E8" s="21">
        <v>1004</v>
      </c>
      <c r="F8" s="32">
        <f>(E8-D8)/D8</f>
        <v>0.43428571428571427</v>
      </c>
      <c r="G8" s="21">
        <v>1161</v>
      </c>
      <c r="H8" s="32">
        <f>(G8-E8)/E8</f>
        <v>0.15637450199203187</v>
      </c>
      <c r="I8" s="21">
        <v>1402</v>
      </c>
      <c r="J8" s="32">
        <f>(I8-G8)/G8</f>
        <v>0.20757967269595176</v>
      </c>
      <c r="K8" s="21">
        <v>1395</v>
      </c>
      <c r="L8" s="32">
        <f>(K8-I8)/I8</f>
        <v>-4.9928673323823107E-3</v>
      </c>
      <c r="M8" s="21">
        <v>1580</v>
      </c>
      <c r="N8" s="32">
        <f>(M8-K8)/K8</f>
        <v>0.13261648745519714</v>
      </c>
      <c r="O8" s="21">
        <f>'2016Q1'!C9+'2016Q2'!C9+'2016Q3'!C9+'2016Q4'!C9</f>
        <v>1708</v>
      </c>
      <c r="P8" s="32">
        <f>(O8-M8)/M8</f>
        <v>8.1012658227848103E-2</v>
      </c>
      <c r="Q8" s="73"/>
      <c r="AE8" t="s">
        <v>61</v>
      </c>
      <c r="AF8" s="35">
        <f t="shared" ref="AF8:AG11" si="0">D8</f>
        <v>700</v>
      </c>
      <c r="AG8" s="35">
        <f t="shared" si="0"/>
        <v>1004</v>
      </c>
      <c r="AH8" s="35">
        <f t="shared" ref="AH8:AH14" si="1">G8</f>
        <v>1161</v>
      </c>
      <c r="AI8" s="35">
        <f t="shared" ref="AI8:AI14" si="2">I8</f>
        <v>1402</v>
      </c>
      <c r="AJ8" s="35">
        <f t="shared" ref="AJ8:AJ14" si="3">K8</f>
        <v>1395</v>
      </c>
      <c r="AK8" s="35">
        <f t="shared" ref="AK8:AK14" si="4">M8</f>
        <v>1580</v>
      </c>
      <c r="AL8" s="35">
        <f t="shared" ref="AL8:AL14" si="5">O8</f>
        <v>1708</v>
      </c>
    </row>
    <row r="9" spans="1:42" ht="25.5" customHeight="1" x14ac:dyDescent="0.25">
      <c r="B9" s="99"/>
      <c r="C9" s="30" t="s">
        <v>37</v>
      </c>
      <c r="D9" s="21">
        <v>340</v>
      </c>
      <c r="E9" s="21">
        <v>258</v>
      </c>
      <c r="F9" s="32">
        <f t="shared" ref="F9:F14" si="6">(E9-D9)/D9</f>
        <v>-0.2411764705882353</v>
      </c>
      <c r="G9" s="21">
        <v>264</v>
      </c>
      <c r="H9" s="32">
        <f t="shared" ref="H9:H14" si="7">(G9-E9)/E9</f>
        <v>2.3255813953488372E-2</v>
      </c>
      <c r="I9" s="21">
        <v>147</v>
      </c>
      <c r="J9" s="32">
        <f t="shared" ref="J9:J14" si="8">(I9-G9)/G9</f>
        <v>-0.44318181818181818</v>
      </c>
      <c r="K9" s="21">
        <v>337</v>
      </c>
      <c r="L9" s="32">
        <f t="shared" ref="L9:L14" si="9">(K9-I9)/I9</f>
        <v>1.2925170068027212</v>
      </c>
      <c r="M9" s="21">
        <v>513</v>
      </c>
      <c r="N9" s="32">
        <f t="shared" ref="N9:N14" si="10">(M9-K9)/K9</f>
        <v>0.52225519287833833</v>
      </c>
      <c r="O9" s="21">
        <f>'2016Q1'!C16+'2016Q2'!C16+'2016Q3'!C16+'2016Q4'!C16</f>
        <v>364</v>
      </c>
      <c r="P9" s="32">
        <f t="shared" ref="P9:P14" si="11">(O9-M9)/M9</f>
        <v>-0.29044834307992201</v>
      </c>
      <c r="AE9" t="s">
        <v>62</v>
      </c>
      <c r="AF9" s="35">
        <f t="shared" si="0"/>
        <v>340</v>
      </c>
      <c r="AG9" s="35">
        <f t="shared" si="0"/>
        <v>258</v>
      </c>
      <c r="AH9" s="35">
        <f t="shared" si="1"/>
        <v>264</v>
      </c>
      <c r="AI9" s="35">
        <f t="shared" si="2"/>
        <v>147</v>
      </c>
      <c r="AJ9" s="35">
        <f t="shared" si="3"/>
        <v>337</v>
      </c>
      <c r="AK9" s="35">
        <f t="shared" si="4"/>
        <v>513</v>
      </c>
      <c r="AL9" s="35">
        <f t="shared" si="5"/>
        <v>364</v>
      </c>
    </row>
    <row r="10" spans="1:42" ht="25.5" customHeight="1" x14ac:dyDescent="0.25">
      <c r="B10" s="98" t="s">
        <v>53</v>
      </c>
      <c r="C10" s="30" t="s">
        <v>36</v>
      </c>
      <c r="D10" s="21">
        <v>0</v>
      </c>
      <c r="E10" s="21">
        <v>0</v>
      </c>
      <c r="F10" s="32" t="s">
        <v>99</v>
      </c>
      <c r="G10" s="21">
        <v>0</v>
      </c>
      <c r="H10" s="32" t="s">
        <v>99</v>
      </c>
      <c r="I10" s="21">
        <v>0</v>
      </c>
      <c r="J10" s="32" t="s">
        <v>99</v>
      </c>
      <c r="K10" s="21">
        <v>0</v>
      </c>
      <c r="L10" s="32" t="s">
        <v>99</v>
      </c>
      <c r="M10" s="21">
        <v>0</v>
      </c>
      <c r="N10" s="32" t="s">
        <v>99</v>
      </c>
      <c r="O10" s="21">
        <f>'2016Q1'!D9+'2016Q2'!D9+'2016Q3'!D9+'2016Q4'!D9</f>
        <v>0</v>
      </c>
      <c r="P10" s="32" t="s">
        <v>99</v>
      </c>
      <c r="AE10" t="s">
        <v>41</v>
      </c>
      <c r="AF10" s="35">
        <f t="shared" si="0"/>
        <v>0</v>
      </c>
      <c r="AG10" s="35">
        <f t="shared" si="0"/>
        <v>0</v>
      </c>
      <c r="AH10" s="35">
        <f t="shared" si="1"/>
        <v>0</v>
      </c>
      <c r="AI10" s="35">
        <f t="shared" si="2"/>
        <v>0</v>
      </c>
      <c r="AJ10" s="35">
        <f t="shared" si="3"/>
        <v>0</v>
      </c>
      <c r="AK10" s="35">
        <f t="shared" si="4"/>
        <v>0</v>
      </c>
      <c r="AL10" s="35">
        <f t="shared" si="5"/>
        <v>0</v>
      </c>
    </row>
    <row r="11" spans="1:42" ht="25.5" customHeight="1" x14ac:dyDescent="0.25">
      <c r="B11" s="99"/>
      <c r="C11" s="30" t="s">
        <v>37</v>
      </c>
      <c r="D11" s="21">
        <v>0</v>
      </c>
      <c r="E11" s="21">
        <v>0</v>
      </c>
      <c r="F11" s="32" t="s">
        <v>99</v>
      </c>
      <c r="G11" s="21">
        <v>0</v>
      </c>
      <c r="H11" s="32" t="s">
        <v>99</v>
      </c>
      <c r="I11" s="21">
        <v>0</v>
      </c>
      <c r="J11" s="32" t="s">
        <v>99</v>
      </c>
      <c r="K11" s="21">
        <v>0</v>
      </c>
      <c r="L11" s="32" t="s">
        <v>99</v>
      </c>
      <c r="M11" s="21">
        <v>0</v>
      </c>
      <c r="N11" s="32" t="s">
        <v>99</v>
      </c>
      <c r="O11" s="21">
        <f>'2016Q1'!D16+'2016Q2'!D16+'2016Q3'!D16+'2016Q4'!D16</f>
        <v>0</v>
      </c>
      <c r="P11" s="32" t="s">
        <v>99</v>
      </c>
      <c r="AE11" t="s">
        <v>42</v>
      </c>
      <c r="AF11" s="35">
        <f t="shared" si="0"/>
        <v>0</v>
      </c>
      <c r="AG11" s="35">
        <f t="shared" si="0"/>
        <v>0</v>
      </c>
      <c r="AH11" s="35">
        <f t="shared" si="1"/>
        <v>0</v>
      </c>
      <c r="AI11" s="35">
        <f t="shared" si="2"/>
        <v>0</v>
      </c>
      <c r="AJ11" s="35">
        <f t="shared" si="3"/>
        <v>0</v>
      </c>
      <c r="AK11" s="35">
        <f t="shared" si="4"/>
        <v>0</v>
      </c>
      <c r="AL11" s="35">
        <f t="shared" si="5"/>
        <v>0</v>
      </c>
    </row>
    <row r="12" spans="1:42" ht="25.5" customHeight="1" x14ac:dyDescent="0.25">
      <c r="B12" s="96" t="s">
        <v>40</v>
      </c>
      <c r="C12" s="30" t="s">
        <v>36</v>
      </c>
      <c r="D12" s="21">
        <f>D8+D10</f>
        <v>700</v>
      </c>
      <c r="E12" s="21">
        <f>E8+E10</f>
        <v>1004</v>
      </c>
      <c r="F12" s="32">
        <f t="shared" si="6"/>
        <v>0.43428571428571427</v>
      </c>
      <c r="G12" s="21">
        <f>G8+G10</f>
        <v>1161</v>
      </c>
      <c r="H12" s="32">
        <f t="shared" si="7"/>
        <v>0.15637450199203187</v>
      </c>
      <c r="I12" s="21">
        <f>I8+I10</f>
        <v>1402</v>
      </c>
      <c r="J12" s="32">
        <f t="shared" si="8"/>
        <v>0.20757967269595176</v>
      </c>
      <c r="K12" s="21">
        <f>K8+K10</f>
        <v>1395</v>
      </c>
      <c r="L12" s="32">
        <f t="shared" si="9"/>
        <v>-4.9928673323823107E-3</v>
      </c>
      <c r="M12" s="21">
        <f>M8+M10</f>
        <v>1580</v>
      </c>
      <c r="N12" s="32">
        <f t="shared" si="10"/>
        <v>0.13261648745519714</v>
      </c>
      <c r="O12" s="21">
        <f>O8+O10</f>
        <v>1708</v>
      </c>
      <c r="P12" s="32">
        <f t="shared" si="11"/>
        <v>8.1012658227848103E-2</v>
      </c>
      <c r="AE12" t="s">
        <v>36</v>
      </c>
      <c r="AF12" s="35">
        <f t="shared" ref="AF12:AG14" si="12">D12</f>
        <v>700</v>
      </c>
      <c r="AG12" s="35">
        <f t="shared" si="12"/>
        <v>1004</v>
      </c>
      <c r="AH12" s="35">
        <f t="shared" si="1"/>
        <v>1161</v>
      </c>
      <c r="AI12" s="35">
        <f t="shared" si="2"/>
        <v>1402</v>
      </c>
      <c r="AJ12" s="35">
        <f t="shared" si="3"/>
        <v>1395</v>
      </c>
      <c r="AK12" s="35">
        <f t="shared" si="4"/>
        <v>1580</v>
      </c>
      <c r="AL12" s="35">
        <f t="shared" si="5"/>
        <v>1708</v>
      </c>
    </row>
    <row r="13" spans="1:42" ht="25.5" customHeight="1" thickBot="1" x14ac:dyDescent="0.3">
      <c r="B13" s="97"/>
      <c r="C13" s="31" t="s">
        <v>37</v>
      </c>
      <c r="D13" s="29">
        <f>D9+D11</f>
        <v>340</v>
      </c>
      <c r="E13" s="29">
        <f>E9+E11</f>
        <v>258</v>
      </c>
      <c r="F13" s="33">
        <f t="shared" si="6"/>
        <v>-0.2411764705882353</v>
      </c>
      <c r="G13" s="29">
        <f>G9+G11</f>
        <v>264</v>
      </c>
      <c r="H13" s="33">
        <f t="shared" si="7"/>
        <v>2.3255813953488372E-2</v>
      </c>
      <c r="I13" s="29">
        <f>I9+I11</f>
        <v>147</v>
      </c>
      <c r="J13" s="33">
        <f t="shared" si="8"/>
        <v>-0.44318181818181818</v>
      </c>
      <c r="K13" s="29">
        <f>K9+K11</f>
        <v>337</v>
      </c>
      <c r="L13" s="33">
        <f t="shared" si="9"/>
        <v>1.2925170068027212</v>
      </c>
      <c r="M13" s="29">
        <f>M9+M11</f>
        <v>513</v>
      </c>
      <c r="N13" s="33">
        <f t="shared" si="10"/>
        <v>0.52225519287833833</v>
      </c>
      <c r="O13" s="29">
        <f>O9+O11</f>
        <v>364</v>
      </c>
      <c r="P13" s="33">
        <f t="shared" si="11"/>
        <v>-0.29044834307992201</v>
      </c>
      <c r="AE13" t="s">
        <v>37</v>
      </c>
      <c r="AF13" s="35">
        <f t="shared" si="12"/>
        <v>340</v>
      </c>
      <c r="AG13" s="35">
        <f t="shared" si="12"/>
        <v>258</v>
      </c>
      <c r="AH13" s="35">
        <f t="shared" si="1"/>
        <v>264</v>
      </c>
      <c r="AI13" s="35">
        <f t="shared" si="2"/>
        <v>147</v>
      </c>
      <c r="AJ13" s="35">
        <f t="shared" si="3"/>
        <v>337</v>
      </c>
      <c r="AK13" s="35">
        <f t="shared" si="4"/>
        <v>513</v>
      </c>
      <c r="AL13" s="35">
        <f t="shared" si="5"/>
        <v>364</v>
      </c>
    </row>
    <row r="14" spans="1:42" ht="25.5" customHeight="1" thickTop="1" x14ac:dyDescent="0.25">
      <c r="B14" s="26" t="s">
        <v>5</v>
      </c>
      <c r="C14" s="27"/>
      <c r="D14" s="28">
        <f>D12+D13</f>
        <v>1040</v>
      </c>
      <c r="E14" s="28">
        <f>E12+E13</f>
        <v>1262</v>
      </c>
      <c r="F14" s="34">
        <f t="shared" si="6"/>
        <v>0.21346153846153845</v>
      </c>
      <c r="G14" s="28">
        <f>G12+G13</f>
        <v>1425</v>
      </c>
      <c r="H14" s="34">
        <f t="shared" si="7"/>
        <v>0.12916006339144215</v>
      </c>
      <c r="I14" s="28">
        <f>I12+I13</f>
        <v>1549</v>
      </c>
      <c r="J14" s="34">
        <f t="shared" si="8"/>
        <v>8.7017543859649119E-2</v>
      </c>
      <c r="K14" s="28">
        <f>K12+K13</f>
        <v>1732</v>
      </c>
      <c r="L14" s="34">
        <f t="shared" si="9"/>
        <v>0.11814073595868302</v>
      </c>
      <c r="M14" s="28">
        <f>M12+M13</f>
        <v>2093</v>
      </c>
      <c r="N14" s="34">
        <f t="shared" si="10"/>
        <v>0.20842956120092379</v>
      </c>
      <c r="O14" s="28">
        <f>O12+O13</f>
        <v>2072</v>
      </c>
      <c r="P14" s="34">
        <f t="shared" si="11"/>
        <v>-1.0033444816053512E-2</v>
      </c>
      <c r="AE14" t="s">
        <v>5</v>
      </c>
      <c r="AF14" s="35">
        <f t="shared" si="12"/>
        <v>1040</v>
      </c>
      <c r="AG14" s="35">
        <f t="shared" si="12"/>
        <v>1262</v>
      </c>
      <c r="AH14" s="35">
        <f t="shared" si="1"/>
        <v>1425</v>
      </c>
      <c r="AI14" s="35">
        <f t="shared" si="2"/>
        <v>1549</v>
      </c>
      <c r="AJ14" s="35">
        <f t="shared" si="3"/>
        <v>1732</v>
      </c>
      <c r="AK14" s="35">
        <f t="shared" si="4"/>
        <v>2093</v>
      </c>
      <c r="AL14" s="35">
        <f t="shared" si="5"/>
        <v>2072</v>
      </c>
    </row>
    <row r="15" spans="1:42" ht="25.5" customHeight="1" x14ac:dyDescent="0.25">
      <c r="F15"/>
      <c r="H15"/>
      <c r="J15"/>
      <c r="L15"/>
      <c r="N15"/>
      <c r="O15" s="69"/>
      <c r="P15" s="69"/>
    </row>
    <row r="16" spans="1:42" ht="25.5" customHeight="1" x14ac:dyDescent="0.25">
      <c r="F16"/>
      <c r="H16"/>
      <c r="J16"/>
      <c r="L16"/>
      <c r="N16"/>
      <c r="O16" s="16"/>
      <c r="P16" s="16"/>
    </row>
    <row r="17" spans="1:42" ht="25.5" customHeight="1" x14ac:dyDescent="0.25">
      <c r="F17"/>
      <c r="H17"/>
      <c r="J17"/>
      <c r="L17"/>
      <c r="N17"/>
      <c r="O17" s="16"/>
      <c r="P17" s="16"/>
    </row>
    <row r="18" spans="1:42" ht="25.5" customHeight="1" x14ac:dyDescent="0.25">
      <c r="F18"/>
      <c r="H18"/>
      <c r="J18"/>
      <c r="L18"/>
      <c r="N18"/>
      <c r="O18" s="16"/>
      <c r="P18" s="16"/>
    </row>
    <row r="19" spans="1:42" ht="15.75" thickBot="1" x14ac:dyDescent="0.3">
      <c r="A19" s="11"/>
      <c r="B19" s="11"/>
      <c r="C19" s="11"/>
      <c r="D19" s="11"/>
      <c r="E19" s="11"/>
      <c r="F19" s="37"/>
      <c r="G19" s="11"/>
      <c r="H19" s="37"/>
      <c r="I19" s="11"/>
      <c r="J19" s="37"/>
      <c r="K19" s="11"/>
      <c r="L19" s="37"/>
      <c r="M19" s="11"/>
      <c r="N19" s="37"/>
      <c r="O19" s="11"/>
      <c r="P19" s="11"/>
    </row>
    <row r="20" spans="1:42" ht="18.75" x14ac:dyDescent="0.3">
      <c r="A20" s="66" t="s">
        <v>110</v>
      </c>
      <c r="B20" s="25" t="s">
        <v>46</v>
      </c>
      <c r="O20" s="8"/>
      <c r="P20" s="8"/>
    </row>
    <row r="21" spans="1:42" x14ac:dyDescent="0.25">
      <c r="D21" s="24">
        <v>2010</v>
      </c>
      <c r="E21" s="24">
        <v>2011</v>
      </c>
      <c r="F21" s="5" t="s">
        <v>39</v>
      </c>
      <c r="G21" s="24">
        <v>2012</v>
      </c>
      <c r="H21" s="5" t="s">
        <v>39</v>
      </c>
      <c r="I21" s="24">
        <v>2013</v>
      </c>
      <c r="J21" s="5" t="s">
        <v>39</v>
      </c>
      <c r="K21" s="24">
        <v>2014</v>
      </c>
      <c r="L21" s="5" t="s">
        <v>39</v>
      </c>
      <c r="M21" s="24">
        <v>2015</v>
      </c>
      <c r="N21" s="5" t="s">
        <v>39</v>
      </c>
      <c r="O21" s="5">
        <v>2016</v>
      </c>
      <c r="P21" s="5" t="s">
        <v>39</v>
      </c>
      <c r="AF21" s="24">
        <v>2010</v>
      </c>
      <c r="AG21" s="24">
        <v>2011</v>
      </c>
      <c r="AH21" s="24">
        <v>2012</v>
      </c>
      <c r="AI21" s="24">
        <v>2013</v>
      </c>
      <c r="AJ21" s="24">
        <v>2014</v>
      </c>
      <c r="AK21" s="24">
        <v>2015</v>
      </c>
      <c r="AL21" s="24">
        <v>2016</v>
      </c>
      <c r="AM21" s="24">
        <v>2017</v>
      </c>
      <c r="AN21" s="24">
        <v>2018</v>
      </c>
      <c r="AO21" s="24">
        <v>2019</v>
      </c>
      <c r="AP21" s="24">
        <v>2020</v>
      </c>
    </row>
    <row r="22" spans="1:42" ht="25.5" customHeight="1" x14ac:dyDescent="0.25">
      <c r="B22" s="98" t="s">
        <v>60</v>
      </c>
      <c r="C22" s="30" t="s">
        <v>36</v>
      </c>
      <c r="D22" s="21">
        <v>13</v>
      </c>
      <c r="E22" s="21">
        <v>15</v>
      </c>
      <c r="F22" s="32">
        <f>(E22-D22)/D22</f>
        <v>0.15384615384615385</v>
      </c>
      <c r="G22" s="21">
        <v>16</v>
      </c>
      <c r="H22" s="32">
        <f>(G22-E22)/E22</f>
        <v>6.6666666666666666E-2</v>
      </c>
      <c r="I22" s="21">
        <v>10</v>
      </c>
      <c r="J22" s="32">
        <f>(I22-G22)/G22</f>
        <v>-0.375</v>
      </c>
      <c r="K22" s="21">
        <v>20</v>
      </c>
      <c r="L22" s="32">
        <f>(K22-I22)/I22</f>
        <v>1</v>
      </c>
      <c r="M22" s="21">
        <v>31</v>
      </c>
      <c r="N22" s="32">
        <f>(M22-K22)/K22</f>
        <v>0.55000000000000004</v>
      </c>
      <c r="O22" s="21">
        <f>'2016Q1'!C10+'2016Q2'!C10+'2016Q3'!C10+'2016Q4'!C10</f>
        <v>16</v>
      </c>
      <c r="P22" s="32">
        <f>(O22-M22)/M22</f>
        <v>-0.4838709677419355</v>
      </c>
      <c r="AE22" t="s">
        <v>61</v>
      </c>
      <c r="AF22" s="35">
        <f t="shared" ref="AF22:AG28" si="13">D22</f>
        <v>13</v>
      </c>
      <c r="AG22" s="35">
        <f t="shared" si="13"/>
        <v>15</v>
      </c>
      <c r="AH22" s="35">
        <f t="shared" ref="AH22:AH28" si="14">G22</f>
        <v>16</v>
      </c>
      <c r="AI22" s="35">
        <f t="shared" ref="AI22:AI28" si="15">I22</f>
        <v>10</v>
      </c>
      <c r="AJ22" s="35">
        <f t="shared" ref="AJ22:AJ28" si="16">K22</f>
        <v>20</v>
      </c>
      <c r="AK22" s="35">
        <f t="shared" ref="AK22:AK28" si="17">M22</f>
        <v>31</v>
      </c>
      <c r="AL22" s="35">
        <f t="shared" ref="AL22:AL28" si="18">O22</f>
        <v>16</v>
      </c>
    </row>
    <row r="23" spans="1:42" ht="25.5" customHeight="1" x14ac:dyDescent="0.25">
      <c r="B23" s="99"/>
      <c r="C23" s="30" t="s">
        <v>37</v>
      </c>
      <c r="D23" s="21">
        <v>43</v>
      </c>
      <c r="E23" s="21">
        <v>89</v>
      </c>
      <c r="F23" s="32">
        <f t="shared" ref="F23:F28" si="19">(E23-D23)/D23</f>
        <v>1.069767441860465</v>
      </c>
      <c r="G23" s="21">
        <v>84</v>
      </c>
      <c r="H23" s="32">
        <f t="shared" ref="H23:H28" si="20">(G23-E23)/E23</f>
        <v>-5.6179775280898875E-2</v>
      </c>
      <c r="I23" s="21">
        <v>60</v>
      </c>
      <c r="J23" s="32">
        <f t="shared" ref="J23:J28" si="21">(I23-G23)/G23</f>
        <v>-0.2857142857142857</v>
      </c>
      <c r="K23" s="21">
        <v>18</v>
      </c>
      <c r="L23" s="32">
        <f t="shared" ref="L23:L28" si="22">(K23-I23)/I23</f>
        <v>-0.7</v>
      </c>
      <c r="M23" s="21">
        <v>29</v>
      </c>
      <c r="N23" s="32">
        <f t="shared" ref="N23:N28" si="23">(M23-K23)/K23</f>
        <v>0.61111111111111116</v>
      </c>
      <c r="O23" s="21">
        <f>'2016Q1'!C17+'2016Q2'!C17+'2016Q3'!C17+'2016Q4'!C17</f>
        <v>53</v>
      </c>
      <c r="P23" s="32">
        <f t="shared" ref="P23:P28" si="24">(O23-M23)/M23</f>
        <v>0.82758620689655171</v>
      </c>
      <c r="AE23" t="s">
        <v>62</v>
      </c>
      <c r="AF23" s="35">
        <f t="shared" si="13"/>
        <v>43</v>
      </c>
      <c r="AG23" s="35">
        <f t="shared" si="13"/>
        <v>89</v>
      </c>
      <c r="AH23" s="35">
        <f t="shared" si="14"/>
        <v>84</v>
      </c>
      <c r="AI23" s="35">
        <f t="shared" si="15"/>
        <v>60</v>
      </c>
      <c r="AJ23" s="35">
        <f t="shared" si="16"/>
        <v>18</v>
      </c>
      <c r="AK23" s="35">
        <f t="shared" si="17"/>
        <v>29</v>
      </c>
      <c r="AL23" s="35">
        <f t="shared" si="18"/>
        <v>53</v>
      </c>
    </row>
    <row r="24" spans="1:42" ht="25.5" customHeight="1" x14ac:dyDescent="0.25">
      <c r="B24" s="98" t="s">
        <v>53</v>
      </c>
      <c r="C24" s="30" t="s">
        <v>36</v>
      </c>
      <c r="D24" s="21">
        <v>0</v>
      </c>
      <c r="E24" s="21">
        <v>0</v>
      </c>
      <c r="F24" s="32" t="s">
        <v>99</v>
      </c>
      <c r="G24" s="21">
        <v>0</v>
      </c>
      <c r="H24" s="32" t="s">
        <v>99</v>
      </c>
      <c r="I24" s="21">
        <v>0</v>
      </c>
      <c r="J24" s="32" t="s">
        <v>99</v>
      </c>
      <c r="K24" s="21">
        <v>0</v>
      </c>
      <c r="L24" s="32" t="s">
        <v>99</v>
      </c>
      <c r="M24" s="21">
        <v>0</v>
      </c>
      <c r="N24" s="32" t="s">
        <v>99</v>
      </c>
      <c r="O24" s="21">
        <f>'2016Q1'!D10+'2016Q2'!D10+'2016Q3'!D10+'2016Q4'!D10</f>
        <v>0</v>
      </c>
      <c r="P24" s="32" t="s">
        <v>99</v>
      </c>
      <c r="AE24" t="s">
        <v>41</v>
      </c>
      <c r="AF24" s="35">
        <f t="shared" si="13"/>
        <v>0</v>
      </c>
      <c r="AG24" s="35">
        <f t="shared" si="13"/>
        <v>0</v>
      </c>
      <c r="AH24" s="35">
        <f t="shared" si="14"/>
        <v>0</v>
      </c>
      <c r="AI24" s="35">
        <f t="shared" si="15"/>
        <v>0</v>
      </c>
      <c r="AJ24" s="35">
        <f t="shared" si="16"/>
        <v>0</v>
      </c>
      <c r="AK24" s="35">
        <f t="shared" si="17"/>
        <v>0</v>
      </c>
      <c r="AL24" s="35">
        <f t="shared" si="18"/>
        <v>0</v>
      </c>
    </row>
    <row r="25" spans="1:42" ht="25.5" customHeight="1" x14ac:dyDescent="0.25">
      <c r="B25" s="99"/>
      <c r="C25" s="30" t="s">
        <v>37</v>
      </c>
      <c r="D25" s="21">
        <v>0</v>
      </c>
      <c r="E25" s="21">
        <v>0</v>
      </c>
      <c r="F25" s="32" t="s">
        <v>99</v>
      </c>
      <c r="G25" s="21">
        <v>0</v>
      </c>
      <c r="H25" s="32" t="s">
        <v>99</v>
      </c>
      <c r="I25" s="21">
        <v>0</v>
      </c>
      <c r="J25" s="32" t="s">
        <v>99</v>
      </c>
      <c r="K25" s="21">
        <v>0</v>
      </c>
      <c r="L25" s="32" t="s">
        <v>99</v>
      </c>
      <c r="M25" s="21">
        <v>0</v>
      </c>
      <c r="N25" s="32" t="s">
        <v>99</v>
      </c>
      <c r="O25" s="21">
        <f>'2016Q1'!D17+'2016Q2'!D17+'2016Q3'!D17+'2016Q4'!D17</f>
        <v>0</v>
      </c>
      <c r="P25" s="32" t="s">
        <v>99</v>
      </c>
      <c r="AE25" t="s">
        <v>42</v>
      </c>
      <c r="AF25" s="35">
        <f t="shared" si="13"/>
        <v>0</v>
      </c>
      <c r="AG25" s="35">
        <f t="shared" si="13"/>
        <v>0</v>
      </c>
      <c r="AH25" s="35">
        <f t="shared" si="14"/>
        <v>0</v>
      </c>
      <c r="AI25" s="35">
        <f t="shared" si="15"/>
        <v>0</v>
      </c>
      <c r="AJ25" s="35">
        <f t="shared" si="16"/>
        <v>0</v>
      </c>
      <c r="AK25" s="35">
        <f t="shared" si="17"/>
        <v>0</v>
      </c>
      <c r="AL25" s="35">
        <f t="shared" si="18"/>
        <v>0</v>
      </c>
    </row>
    <row r="26" spans="1:42" ht="25.5" customHeight="1" x14ac:dyDescent="0.25">
      <c r="B26" s="96" t="s">
        <v>40</v>
      </c>
      <c r="C26" s="30" t="s">
        <v>36</v>
      </c>
      <c r="D26" s="21">
        <f>D22+D24</f>
        <v>13</v>
      </c>
      <c r="E26" s="21">
        <f>E22+E24</f>
        <v>15</v>
      </c>
      <c r="F26" s="32">
        <f t="shared" si="19"/>
        <v>0.15384615384615385</v>
      </c>
      <c r="G26" s="21">
        <f>G22+G24</f>
        <v>16</v>
      </c>
      <c r="H26" s="32">
        <f t="shared" si="20"/>
        <v>6.6666666666666666E-2</v>
      </c>
      <c r="I26" s="21">
        <f>I22+I24</f>
        <v>10</v>
      </c>
      <c r="J26" s="32">
        <f t="shared" si="21"/>
        <v>-0.375</v>
      </c>
      <c r="K26" s="21">
        <f>K22+K24</f>
        <v>20</v>
      </c>
      <c r="L26" s="32">
        <f t="shared" si="22"/>
        <v>1</v>
      </c>
      <c r="M26" s="21">
        <f>M22+M24</f>
        <v>31</v>
      </c>
      <c r="N26" s="32">
        <f t="shared" si="23"/>
        <v>0.55000000000000004</v>
      </c>
      <c r="O26" s="21">
        <f>O22+O24</f>
        <v>16</v>
      </c>
      <c r="P26" s="32">
        <f t="shared" si="24"/>
        <v>-0.4838709677419355</v>
      </c>
      <c r="AE26" t="s">
        <v>36</v>
      </c>
      <c r="AF26" s="35">
        <f t="shared" si="13"/>
        <v>13</v>
      </c>
      <c r="AG26" s="35">
        <f t="shared" si="13"/>
        <v>15</v>
      </c>
      <c r="AH26" s="35">
        <f t="shared" si="14"/>
        <v>16</v>
      </c>
      <c r="AI26" s="35">
        <f t="shared" si="15"/>
        <v>10</v>
      </c>
      <c r="AJ26" s="35">
        <f t="shared" si="16"/>
        <v>20</v>
      </c>
      <c r="AK26" s="35">
        <f t="shared" si="17"/>
        <v>31</v>
      </c>
      <c r="AL26" s="35">
        <f t="shared" si="18"/>
        <v>16</v>
      </c>
    </row>
    <row r="27" spans="1:42" ht="25.5" customHeight="1" thickBot="1" x14ac:dyDescent="0.3">
      <c r="B27" s="97"/>
      <c r="C27" s="31" t="s">
        <v>37</v>
      </c>
      <c r="D27" s="29">
        <f>D23+D25</f>
        <v>43</v>
      </c>
      <c r="E27" s="29">
        <f>E23+E25</f>
        <v>89</v>
      </c>
      <c r="F27" s="33">
        <f t="shared" si="19"/>
        <v>1.069767441860465</v>
      </c>
      <c r="G27" s="29">
        <f>G23+G25</f>
        <v>84</v>
      </c>
      <c r="H27" s="33">
        <f t="shared" si="20"/>
        <v>-5.6179775280898875E-2</v>
      </c>
      <c r="I27" s="29">
        <f>I23+I25</f>
        <v>60</v>
      </c>
      <c r="J27" s="33">
        <f t="shared" si="21"/>
        <v>-0.2857142857142857</v>
      </c>
      <c r="K27" s="29">
        <f>K23+K25</f>
        <v>18</v>
      </c>
      <c r="L27" s="33">
        <f t="shared" si="22"/>
        <v>-0.7</v>
      </c>
      <c r="M27" s="29">
        <f>M23+M25</f>
        <v>29</v>
      </c>
      <c r="N27" s="33">
        <f t="shared" si="23"/>
        <v>0.61111111111111116</v>
      </c>
      <c r="O27" s="29">
        <f>O23+O25</f>
        <v>53</v>
      </c>
      <c r="P27" s="33">
        <f t="shared" si="24"/>
        <v>0.82758620689655171</v>
      </c>
      <c r="AE27" t="s">
        <v>37</v>
      </c>
      <c r="AF27" s="35">
        <f t="shared" si="13"/>
        <v>43</v>
      </c>
      <c r="AG27" s="35">
        <f t="shared" si="13"/>
        <v>89</v>
      </c>
      <c r="AH27" s="35">
        <f t="shared" si="14"/>
        <v>84</v>
      </c>
      <c r="AI27" s="35">
        <f t="shared" si="15"/>
        <v>60</v>
      </c>
      <c r="AJ27" s="35">
        <f t="shared" si="16"/>
        <v>18</v>
      </c>
      <c r="AK27" s="35">
        <f t="shared" si="17"/>
        <v>29</v>
      </c>
      <c r="AL27" s="35">
        <f t="shared" si="18"/>
        <v>53</v>
      </c>
    </row>
    <row r="28" spans="1:42" ht="25.5" customHeight="1" thickTop="1" x14ac:dyDescent="0.25">
      <c r="B28" s="26" t="s">
        <v>5</v>
      </c>
      <c r="C28" s="27"/>
      <c r="D28" s="28">
        <f>D26+D27</f>
        <v>56</v>
      </c>
      <c r="E28" s="28">
        <f>E26+E27</f>
        <v>104</v>
      </c>
      <c r="F28" s="34">
        <f t="shared" si="19"/>
        <v>0.8571428571428571</v>
      </c>
      <c r="G28" s="28">
        <f>G26+G27</f>
        <v>100</v>
      </c>
      <c r="H28" s="34">
        <f t="shared" si="20"/>
        <v>-3.8461538461538464E-2</v>
      </c>
      <c r="I28" s="28">
        <f>I26+I27</f>
        <v>70</v>
      </c>
      <c r="J28" s="34">
        <f t="shared" si="21"/>
        <v>-0.3</v>
      </c>
      <c r="K28" s="28">
        <f>K26+K27</f>
        <v>38</v>
      </c>
      <c r="L28" s="34">
        <f t="shared" si="22"/>
        <v>-0.45714285714285713</v>
      </c>
      <c r="M28" s="28">
        <f>M26+M27</f>
        <v>60</v>
      </c>
      <c r="N28" s="34">
        <f t="shared" si="23"/>
        <v>0.57894736842105265</v>
      </c>
      <c r="O28" s="28">
        <f>O26+O27</f>
        <v>69</v>
      </c>
      <c r="P28" s="34">
        <f t="shared" si="24"/>
        <v>0.15</v>
      </c>
      <c r="AE28" t="s">
        <v>5</v>
      </c>
      <c r="AF28" s="35">
        <f t="shared" si="13"/>
        <v>56</v>
      </c>
      <c r="AG28" s="35">
        <f t="shared" si="13"/>
        <v>104</v>
      </c>
      <c r="AH28" s="35">
        <f t="shared" si="14"/>
        <v>100</v>
      </c>
      <c r="AI28" s="35">
        <f t="shared" si="15"/>
        <v>70</v>
      </c>
      <c r="AJ28" s="35">
        <f t="shared" si="16"/>
        <v>38</v>
      </c>
      <c r="AK28" s="35">
        <f t="shared" si="17"/>
        <v>60</v>
      </c>
      <c r="AL28" s="35">
        <f t="shared" si="18"/>
        <v>69</v>
      </c>
    </row>
    <row r="29" spans="1:42" ht="25.5" customHeight="1" x14ac:dyDescent="0.25">
      <c r="F29"/>
      <c r="H29"/>
      <c r="J29"/>
      <c r="L29"/>
      <c r="N29"/>
      <c r="O29" s="69"/>
      <c r="P29" s="69"/>
    </row>
    <row r="30" spans="1:42" ht="25.5" customHeight="1" x14ac:dyDescent="0.25">
      <c r="F30"/>
      <c r="H30"/>
      <c r="J30"/>
      <c r="L30"/>
      <c r="N30"/>
      <c r="O30" s="16"/>
      <c r="P30" s="16"/>
    </row>
    <row r="31" spans="1:42" ht="25.5" customHeight="1" x14ac:dyDescent="0.25">
      <c r="F31"/>
      <c r="H31"/>
      <c r="J31"/>
      <c r="L31"/>
      <c r="N31"/>
      <c r="O31" s="16"/>
      <c r="P31" s="16"/>
    </row>
    <row r="32" spans="1:42" ht="25.5" customHeight="1" x14ac:dyDescent="0.25">
      <c r="F32"/>
      <c r="H32"/>
      <c r="J32"/>
      <c r="L32"/>
      <c r="N32"/>
      <c r="O32" s="16"/>
      <c r="P32" s="16"/>
    </row>
    <row r="33" spans="1:42" ht="15.75" thickBot="1" x14ac:dyDescent="0.3">
      <c r="A33" s="11"/>
      <c r="B33" s="11"/>
      <c r="C33" s="11"/>
      <c r="D33" s="11"/>
      <c r="E33" s="11"/>
      <c r="F33" s="37"/>
      <c r="G33" s="11"/>
      <c r="H33" s="37"/>
      <c r="I33" s="11"/>
      <c r="J33" s="37"/>
      <c r="K33" s="11"/>
      <c r="L33" s="37"/>
      <c r="M33" s="11"/>
      <c r="N33" s="37"/>
      <c r="O33" s="11"/>
      <c r="P33" s="11"/>
    </row>
    <row r="34" spans="1:42" ht="18.75" x14ac:dyDescent="0.3">
      <c r="A34" s="66" t="s">
        <v>110</v>
      </c>
      <c r="B34" s="25" t="s">
        <v>100</v>
      </c>
      <c r="H34" s="75"/>
      <c r="O34" s="8"/>
      <c r="P34" s="8"/>
    </row>
    <row r="35" spans="1:42" x14ac:dyDescent="0.25">
      <c r="D35" s="24">
        <v>2010</v>
      </c>
      <c r="E35" s="24">
        <v>2011</v>
      </c>
      <c r="F35" s="5" t="s">
        <v>39</v>
      </c>
      <c r="G35" s="24">
        <v>2012</v>
      </c>
      <c r="H35" s="5" t="s">
        <v>39</v>
      </c>
      <c r="I35" s="24">
        <v>2013</v>
      </c>
      <c r="J35" s="5" t="s">
        <v>39</v>
      </c>
      <c r="K35" s="24">
        <v>2014</v>
      </c>
      <c r="L35" s="5" t="s">
        <v>39</v>
      </c>
      <c r="M35" s="24">
        <v>2015</v>
      </c>
      <c r="N35" s="5" t="s">
        <v>39</v>
      </c>
      <c r="O35" s="5">
        <v>2016</v>
      </c>
      <c r="P35" s="5" t="s">
        <v>39</v>
      </c>
      <c r="AF35" s="24">
        <v>2010</v>
      </c>
      <c r="AG35" s="24">
        <v>2011</v>
      </c>
      <c r="AH35" s="24">
        <v>2012</v>
      </c>
      <c r="AI35" s="24">
        <v>2013</v>
      </c>
      <c r="AJ35" s="24">
        <v>2014</v>
      </c>
      <c r="AK35" s="24">
        <v>2015</v>
      </c>
      <c r="AL35" s="24">
        <v>2016</v>
      </c>
      <c r="AM35" s="24">
        <v>2017</v>
      </c>
      <c r="AN35" s="24">
        <v>2018</v>
      </c>
      <c r="AO35" s="24">
        <v>2019</v>
      </c>
      <c r="AP35" s="24">
        <v>2020</v>
      </c>
    </row>
    <row r="36" spans="1:42" ht="25.5" customHeight="1" x14ac:dyDescent="0.25">
      <c r="B36" s="98" t="s">
        <v>60</v>
      </c>
      <c r="C36" s="30" t="s">
        <v>36</v>
      </c>
      <c r="D36" s="21">
        <v>35</v>
      </c>
      <c r="E36" s="21">
        <v>43</v>
      </c>
      <c r="F36" s="32">
        <f>(E36-D36)/D36</f>
        <v>0.22857142857142856</v>
      </c>
      <c r="G36" s="21">
        <v>107</v>
      </c>
      <c r="H36" s="32">
        <f>(G36-E36)/E36</f>
        <v>1.4883720930232558</v>
      </c>
      <c r="I36" s="21">
        <v>167</v>
      </c>
      <c r="J36" s="32">
        <f>(I36-G36)/G36</f>
        <v>0.56074766355140182</v>
      </c>
      <c r="K36" s="21">
        <v>148</v>
      </c>
      <c r="L36" s="32">
        <f>(K36-I36)/I36</f>
        <v>-0.11377245508982035</v>
      </c>
      <c r="M36" s="21">
        <v>154</v>
      </c>
      <c r="N36" s="32">
        <f>(M36-K36)/K36</f>
        <v>4.0540540540540543E-2</v>
      </c>
      <c r="O36" s="21">
        <f>'2016Q1'!C11+'2016Q2'!C11+'2016Q3'!C11+'2016Q4'!C11</f>
        <v>259</v>
      </c>
      <c r="P36" s="32">
        <f>(O36-M36)/M36</f>
        <v>0.68181818181818177</v>
      </c>
      <c r="AE36" t="s">
        <v>61</v>
      </c>
      <c r="AF36" s="35">
        <f t="shared" ref="AF36:AG42" si="25">D36</f>
        <v>35</v>
      </c>
      <c r="AG36" s="35">
        <f t="shared" si="25"/>
        <v>43</v>
      </c>
      <c r="AH36" s="35">
        <f t="shared" ref="AH36:AH42" si="26">G36</f>
        <v>107</v>
      </c>
      <c r="AI36" s="35">
        <f t="shared" ref="AI36:AI42" si="27">I36</f>
        <v>167</v>
      </c>
      <c r="AJ36" s="35">
        <f t="shared" ref="AJ36:AJ42" si="28">K36</f>
        <v>148</v>
      </c>
      <c r="AK36" s="35">
        <f t="shared" ref="AK36:AK42" si="29">M36</f>
        <v>154</v>
      </c>
      <c r="AL36" s="35">
        <f t="shared" ref="AL36:AL42" si="30">O36</f>
        <v>259</v>
      </c>
    </row>
    <row r="37" spans="1:42" ht="25.5" customHeight="1" x14ac:dyDescent="0.25">
      <c r="B37" s="99"/>
      <c r="C37" s="30" t="s">
        <v>37</v>
      </c>
      <c r="D37" s="21">
        <v>0</v>
      </c>
      <c r="E37" s="21">
        <v>0</v>
      </c>
      <c r="F37" s="32" t="s">
        <v>99</v>
      </c>
      <c r="G37" s="21">
        <v>0</v>
      </c>
      <c r="H37" s="32" t="s">
        <v>99</v>
      </c>
      <c r="I37" s="21">
        <v>0</v>
      </c>
      <c r="J37" s="32" t="s">
        <v>99</v>
      </c>
      <c r="K37" s="21">
        <v>0</v>
      </c>
      <c r="L37" s="32" t="s">
        <v>99</v>
      </c>
      <c r="M37" s="21">
        <v>0</v>
      </c>
      <c r="N37" s="32" t="s">
        <v>99</v>
      </c>
      <c r="O37" s="21">
        <f>'2016Q1'!C18+'2016Q2'!C18+'2016Q3'!C18+'2016Q4'!C18</f>
        <v>0</v>
      </c>
      <c r="P37" s="32" t="s">
        <v>99</v>
      </c>
      <c r="AE37" t="s">
        <v>62</v>
      </c>
      <c r="AF37" s="35">
        <f t="shared" si="25"/>
        <v>0</v>
      </c>
      <c r="AG37" s="35">
        <f t="shared" si="25"/>
        <v>0</v>
      </c>
      <c r="AH37" s="35">
        <f t="shared" si="26"/>
        <v>0</v>
      </c>
      <c r="AI37" s="35">
        <f t="shared" si="27"/>
        <v>0</v>
      </c>
      <c r="AJ37" s="35">
        <f t="shared" si="28"/>
        <v>0</v>
      </c>
      <c r="AK37" s="35">
        <f t="shared" si="29"/>
        <v>0</v>
      </c>
      <c r="AL37" s="35">
        <f t="shared" si="30"/>
        <v>0</v>
      </c>
    </row>
    <row r="38" spans="1:42" ht="25.5" customHeight="1" x14ac:dyDescent="0.25">
      <c r="B38" s="98" t="s">
        <v>53</v>
      </c>
      <c r="C38" s="30" t="s">
        <v>36</v>
      </c>
      <c r="D38" s="21">
        <v>22</v>
      </c>
      <c r="E38" s="21">
        <v>28</v>
      </c>
      <c r="F38" s="32">
        <f t="shared" ref="F38:F42" si="31">(E38-D38)/D38</f>
        <v>0.27272727272727271</v>
      </c>
      <c r="G38" s="21">
        <v>27</v>
      </c>
      <c r="H38" s="32">
        <f t="shared" ref="H38:H42" si="32">(G38-E38)/E38</f>
        <v>-3.5714285714285712E-2</v>
      </c>
      <c r="I38" s="21">
        <v>18</v>
      </c>
      <c r="J38" s="32">
        <f t="shared" ref="J38:J42" si="33">(I38-G38)/G38</f>
        <v>-0.33333333333333331</v>
      </c>
      <c r="K38" s="21">
        <v>15</v>
      </c>
      <c r="L38" s="32">
        <f t="shared" ref="L38:L42" si="34">(K38-I38)/I38</f>
        <v>-0.16666666666666666</v>
      </c>
      <c r="M38" s="21">
        <v>30</v>
      </c>
      <c r="N38" s="32">
        <f t="shared" ref="N38:N42" si="35">(M38-K38)/K38</f>
        <v>1</v>
      </c>
      <c r="O38" s="21">
        <f>'2016Q1'!D11+'2016Q2'!D11+'2016Q3'!D11+'2016Q4'!D11</f>
        <v>7</v>
      </c>
      <c r="P38" s="32">
        <f t="shared" ref="P38:P42" si="36">(O38-M38)/M38</f>
        <v>-0.76666666666666672</v>
      </c>
      <c r="AE38" t="s">
        <v>41</v>
      </c>
      <c r="AF38" s="35">
        <f t="shared" si="25"/>
        <v>22</v>
      </c>
      <c r="AG38" s="35">
        <f t="shared" si="25"/>
        <v>28</v>
      </c>
      <c r="AH38" s="35">
        <f t="shared" si="26"/>
        <v>27</v>
      </c>
      <c r="AI38" s="35">
        <f t="shared" si="27"/>
        <v>18</v>
      </c>
      <c r="AJ38" s="35">
        <f t="shared" si="28"/>
        <v>15</v>
      </c>
      <c r="AK38" s="35">
        <f t="shared" si="29"/>
        <v>30</v>
      </c>
      <c r="AL38" s="35">
        <f t="shared" si="30"/>
        <v>7</v>
      </c>
    </row>
    <row r="39" spans="1:42" ht="25.5" customHeight="1" x14ac:dyDescent="0.25">
      <c r="B39" s="99"/>
      <c r="C39" s="30" t="s">
        <v>37</v>
      </c>
      <c r="D39" s="21">
        <v>0</v>
      </c>
      <c r="E39" s="21">
        <v>2</v>
      </c>
      <c r="F39" s="32" t="s">
        <v>99</v>
      </c>
      <c r="G39" s="21">
        <v>0</v>
      </c>
      <c r="H39" s="32">
        <f t="shared" si="32"/>
        <v>-1</v>
      </c>
      <c r="I39" s="21">
        <v>1</v>
      </c>
      <c r="J39" s="32" t="s">
        <v>99</v>
      </c>
      <c r="K39" s="21">
        <v>0</v>
      </c>
      <c r="L39" s="32">
        <f t="shared" si="34"/>
        <v>-1</v>
      </c>
      <c r="M39" s="21">
        <v>0</v>
      </c>
      <c r="N39" s="32" t="s">
        <v>99</v>
      </c>
      <c r="O39" s="21">
        <f>'2016Q1'!D18+'2016Q2'!D18+'2016Q3'!D18+'2016Q4'!D18</f>
        <v>0</v>
      </c>
      <c r="P39" s="32" t="s">
        <v>99</v>
      </c>
      <c r="AE39" t="s">
        <v>42</v>
      </c>
      <c r="AF39" s="35">
        <f t="shared" si="25"/>
        <v>0</v>
      </c>
      <c r="AG39" s="35">
        <f t="shared" si="25"/>
        <v>2</v>
      </c>
      <c r="AH39" s="35">
        <f t="shared" si="26"/>
        <v>0</v>
      </c>
      <c r="AI39" s="35">
        <f t="shared" si="27"/>
        <v>1</v>
      </c>
      <c r="AJ39" s="35">
        <f t="shared" si="28"/>
        <v>0</v>
      </c>
      <c r="AK39" s="35">
        <f t="shared" si="29"/>
        <v>0</v>
      </c>
      <c r="AL39" s="35">
        <f t="shared" si="30"/>
        <v>0</v>
      </c>
    </row>
    <row r="40" spans="1:42" ht="25.5" customHeight="1" x14ac:dyDescent="0.25">
      <c r="B40" s="96" t="s">
        <v>40</v>
      </c>
      <c r="C40" s="30" t="s">
        <v>36</v>
      </c>
      <c r="D40" s="21">
        <f>D36+D38</f>
        <v>57</v>
      </c>
      <c r="E40" s="21">
        <f>E36+E38</f>
        <v>71</v>
      </c>
      <c r="F40" s="32">
        <f t="shared" si="31"/>
        <v>0.24561403508771928</v>
      </c>
      <c r="G40" s="21">
        <f>G36+G38</f>
        <v>134</v>
      </c>
      <c r="H40" s="32">
        <f t="shared" si="32"/>
        <v>0.88732394366197187</v>
      </c>
      <c r="I40" s="21">
        <f>I36+I38</f>
        <v>185</v>
      </c>
      <c r="J40" s="32">
        <f t="shared" si="33"/>
        <v>0.38059701492537312</v>
      </c>
      <c r="K40" s="21">
        <f>K36+K38</f>
        <v>163</v>
      </c>
      <c r="L40" s="32">
        <f t="shared" si="34"/>
        <v>-0.11891891891891893</v>
      </c>
      <c r="M40" s="21">
        <f>M36+M38</f>
        <v>184</v>
      </c>
      <c r="N40" s="32">
        <f t="shared" si="35"/>
        <v>0.12883435582822086</v>
      </c>
      <c r="O40" s="21">
        <f>O36+O38</f>
        <v>266</v>
      </c>
      <c r="P40" s="32">
        <f t="shared" si="36"/>
        <v>0.44565217391304346</v>
      </c>
      <c r="AE40" t="s">
        <v>36</v>
      </c>
      <c r="AF40" s="35">
        <f t="shared" si="25"/>
        <v>57</v>
      </c>
      <c r="AG40" s="35">
        <f t="shared" si="25"/>
        <v>71</v>
      </c>
      <c r="AH40" s="35">
        <f t="shared" si="26"/>
        <v>134</v>
      </c>
      <c r="AI40" s="35">
        <f t="shared" si="27"/>
        <v>185</v>
      </c>
      <c r="AJ40" s="35">
        <f t="shared" si="28"/>
        <v>163</v>
      </c>
      <c r="AK40" s="35">
        <f t="shared" si="29"/>
        <v>184</v>
      </c>
      <c r="AL40" s="35">
        <f t="shared" si="30"/>
        <v>266</v>
      </c>
    </row>
    <row r="41" spans="1:42" ht="25.5" customHeight="1" thickBot="1" x14ac:dyDescent="0.3">
      <c r="B41" s="97"/>
      <c r="C41" s="31" t="s">
        <v>37</v>
      </c>
      <c r="D41" s="29">
        <f>D37+D39</f>
        <v>0</v>
      </c>
      <c r="E41" s="29">
        <f>E37+E39</f>
        <v>2</v>
      </c>
      <c r="F41" s="33" t="s">
        <v>99</v>
      </c>
      <c r="G41" s="29">
        <f>G37+G39</f>
        <v>0</v>
      </c>
      <c r="H41" s="33">
        <f t="shared" si="32"/>
        <v>-1</v>
      </c>
      <c r="I41" s="29">
        <f>I37+I39</f>
        <v>1</v>
      </c>
      <c r="J41" s="33" t="s">
        <v>99</v>
      </c>
      <c r="K41" s="29">
        <f>K37+K39</f>
        <v>0</v>
      </c>
      <c r="L41" s="33">
        <f t="shared" si="34"/>
        <v>-1</v>
      </c>
      <c r="M41" s="29">
        <f>M37+M39</f>
        <v>0</v>
      </c>
      <c r="N41" s="33" t="s">
        <v>99</v>
      </c>
      <c r="O41" s="29">
        <f>O37+O39</f>
        <v>0</v>
      </c>
      <c r="P41" s="33" t="s">
        <v>99</v>
      </c>
      <c r="AE41" t="s">
        <v>37</v>
      </c>
      <c r="AF41" s="35">
        <f t="shared" si="25"/>
        <v>0</v>
      </c>
      <c r="AG41" s="35">
        <f t="shared" si="25"/>
        <v>2</v>
      </c>
      <c r="AH41" s="35">
        <f t="shared" si="26"/>
        <v>0</v>
      </c>
      <c r="AI41" s="35">
        <f t="shared" si="27"/>
        <v>1</v>
      </c>
      <c r="AJ41" s="35">
        <f t="shared" si="28"/>
        <v>0</v>
      </c>
      <c r="AK41" s="35">
        <f t="shared" si="29"/>
        <v>0</v>
      </c>
      <c r="AL41" s="35">
        <f t="shared" si="30"/>
        <v>0</v>
      </c>
    </row>
    <row r="42" spans="1:42" ht="25.5" customHeight="1" thickTop="1" x14ac:dyDescent="0.25">
      <c r="B42" s="26" t="s">
        <v>5</v>
      </c>
      <c r="C42" s="27"/>
      <c r="D42" s="28">
        <f>SUM(D40:D41)</f>
        <v>57</v>
      </c>
      <c r="E42" s="28">
        <f>SUM(E40:E41)</f>
        <v>73</v>
      </c>
      <c r="F42" s="34">
        <f t="shared" si="31"/>
        <v>0.2807017543859649</v>
      </c>
      <c r="G42" s="28">
        <f>SUM(G40:G41)</f>
        <v>134</v>
      </c>
      <c r="H42" s="34">
        <f t="shared" si="32"/>
        <v>0.83561643835616439</v>
      </c>
      <c r="I42" s="28">
        <f>SUM(I40:I41)</f>
        <v>186</v>
      </c>
      <c r="J42" s="34">
        <f t="shared" si="33"/>
        <v>0.38805970149253732</v>
      </c>
      <c r="K42" s="28">
        <f>SUM(K40:K41)</f>
        <v>163</v>
      </c>
      <c r="L42" s="34">
        <f t="shared" si="34"/>
        <v>-0.12365591397849462</v>
      </c>
      <c r="M42" s="28">
        <f>SUM(M40:M41)</f>
        <v>184</v>
      </c>
      <c r="N42" s="34">
        <f t="shared" si="35"/>
        <v>0.12883435582822086</v>
      </c>
      <c r="O42" s="28">
        <f>SUM(O40:O41)</f>
        <v>266</v>
      </c>
      <c r="P42" s="34">
        <f t="shared" si="36"/>
        <v>0.44565217391304346</v>
      </c>
      <c r="AE42" t="s">
        <v>5</v>
      </c>
      <c r="AF42" s="35">
        <f t="shared" si="25"/>
        <v>57</v>
      </c>
      <c r="AG42" s="35">
        <f t="shared" si="25"/>
        <v>73</v>
      </c>
      <c r="AH42" s="35">
        <f t="shared" si="26"/>
        <v>134</v>
      </c>
      <c r="AI42" s="35">
        <f t="shared" si="27"/>
        <v>186</v>
      </c>
      <c r="AJ42" s="35">
        <f t="shared" si="28"/>
        <v>163</v>
      </c>
      <c r="AK42" s="35">
        <f t="shared" si="29"/>
        <v>184</v>
      </c>
      <c r="AL42" s="35">
        <f t="shared" si="30"/>
        <v>266</v>
      </c>
    </row>
    <row r="43" spans="1:42" ht="25.5" customHeight="1" x14ac:dyDescent="0.25">
      <c r="F43"/>
      <c r="H43"/>
      <c r="J43"/>
      <c r="L43"/>
      <c r="N43"/>
      <c r="O43" s="69"/>
      <c r="P43" s="69"/>
    </row>
    <row r="44" spans="1:42" ht="25.5" customHeight="1" x14ac:dyDescent="0.25">
      <c r="F44"/>
      <c r="H44"/>
      <c r="J44"/>
      <c r="L44" s="74"/>
      <c r="N44" s="72"/>
      <c r="O44" s="16"/>
      <c r="P44" s="16"/>
    </row>
    <row r="45" spans="1:42" ht="25.5" customHeight="1" x14ac:dyDescent="0.25">
      <c r="F45"/>
      <c r="H45"/>
      <c r="J45"/>
      <c r="L45"/>
      <c r="N45"/>
      <c r="O45" s="16"/>
      <c r="P45" s="16"/>
    </row>
    <row r="46" spans="1:42" ht="25.5" customHeight="1" x14ac:dyDescent="0.25">
      <c r="F46"/>
      <c r="H46"/>
      <c r="J46"/>
      <c r="L46"/>
      <c r="N46"/>
      <c r="O46" s="16"/>
      <c r="P46" s="16"/>
    </row>
    <row r="47" spans="1:42" ht="15.75" thickBot="1" x14ac:dyDescent="0.3">
      <c r="A47" s="11"/>
      <c r="B47" s="11"/>
      <c r="C47" s="11"/>
      <c r="D47" s="11"/>
      <c r="E47" s="11"/>
      <c r="F47" s="37"/>
      <c r="G47" s="11"/>
      <c r="H47" s="37"/>
      <c r="I47" s="11"/>
      <c r="J47" s="37"/>
      <c r="K47" s="11"/>
      <c r="L47" s="37"/>
      <c r="M47" s="11"/>
      <c r="N47" s="37"/>
      <c r="O47" s="11"/>
      <c r="P47" s="11"/>
    </row>
    <row r="48" spans="1:42" ht="18.75" x14ac:dyDescent="0.3">
      <c r="A48" s="66" t="s">
        <v>110</v>
      </c>
      <c r="B48" s="25" t="s">
        <v>43</v>
      </c>
      <c r="O48" s="8"/>
      <c r="P48" s="8"/>
    </row>
    <row r="49" spans="1:42" x14ac:dyDescent="0.25">
      <c r="D49" s="24">
        <v>2010</v>
      </c>
      <c r="E49" s="24">
        <v>2011</v>
      </c>
      <c r="F49" s="5" t="s">
        <v>39</v>
      </c>
      <c r="G49" s="24">
        <v>2012</v>
      </c>
      <c r="H49" s="5" t="s">
        <v>39</v>
      </c>
      <c r="I49" s="24">
        <v>2013</v>
      </c>
      <c r="J49" s="5" t="s">
        <v>39</v>
      </c>
      <c r="K49" s="24">
        <v>2014</v>
      </c>
      <c r="L49" s="5" t="s">
        <v>39</v>
      </c>
      <c r="M49" s="24">
        <v>2015</v>
      </c>
      <c r="N49" s="5" t="s">
        <v>39</v>
      </c>
      <c r="O49" s="5">
        <v>2016</v>
      </c>
      <c r="P49" s="5" t="s">
        <v>39</v>
      </c>
      <c r="AF49" s="24">
        <v>2010</v>
      </c>
      <c r="AG49" s="24">
        <v>2011</v>
      </c>
      <c r="AH49" s="24">
        <v>2012</v>
      </c>
      <c r="AI49" s="24">
        <v>2013</v>
      </c>
      <c r="AJ49" s="24">
        <v>2014</v>
      </c>
      <c r="AK49" s="24">
        <v>2015</v>
      </c>
      <c r="AL49" s="24">
        <v>2016</v>
      </c>
      <c r="AM49" s="24">
        <v>2017</v>
      </c>
      <c r="AN49" s="24">
        <v>2018</v>
      </c>
      <c r="AO49" s="24">
        <v>2019</v>
      </c>
      <c r="AP49" s="24">
        <v>2020</v>
      </c>
    </row>
    <row r="50" spans="1:42" ht="27.75" customHeight="1" x14ac:dyDescent="0.25">
      <c r="B50" s="98" t="s">
        <v>60</v>
      </c>
      <c r="C50" s="30" t="s">
        <v>36</v>
      </c>
      <c r="D50" s="21">
        <f t="shared" ref="D50:E53" si="37">D8+D22+D36</f>
        <v>748</v>
      </c>
      <c r="E50" s="21">
        <f t="shared" si="37"/>
        <v>1062</v>
      </c>
      <c r="F50" s="32">
        <f>(E50-D50)/D50</f>
        <v>0.4197860962566845</v>
      </c>
      <c r="G50" s="21">
        <f>G8+G22+G36</f>
        <v>1284</v>
      </c>
      <c r="H50" s="32">
        <f>(G50-E50)/E50</f>
        <v>0.20903954802259886</v>
      </c>
      <c r="I50" s="21">
        <f>I8+I22+I36</f>
        <v>1579</v>
      </c>
      <c r="J50" s="32">
        <f>(I50-G50)/G50</f>
        <v>0.22975077881619937</v>
      </c>
      <c r="K50" s="21">
        <f>K8+K22+K36</f>
        <v>1563</v>
      </c>
      <c r="L50" s="32">
        <f>(K50-I50)/I50</f>
        <v>-1.013299556681444E-2</v>
      </c>
      <c r="M50" s="21">
        <f>M8+M22+M36</f>
        <v>1765</v>
      </c>
      <c r="N50" s="32">
        <f>(M50-K50)/K50</f>
        <v>0.12923864363403711</v>
      </c>
      <c r="O50" s="21">
        <f>O8+O22+O36</f>
        <v>1983</v>
      </c>
      <c r="P50" s="32">
        <f>(O50-M50)/M50</f>
        <v>0.1235127478753541</v>
      </c>
      <c r="AE50" t="s">
        <v>61</v>
      </c>
      <c r="AF50" s="35">
        <f t="shared" ref="AF50:AG56" si="38">D50</f>
        <v>748</v>
      </c>
      <c r="AG50" s="35">
        <f t="shared" si="38"/>
        <v>1062</v>
      </c>
      <c r="AH50" s="35">
        <f t="shared" ref="AH50:AH56" si="39">G50</f>
        <v>1284</v>
      </c>
      <c r="AI50" s="35">
        <f t="shared" ref="AI50:AI56" si="40">I50</f>
        <v>1579</v>
      </c>
      <c r="AJ50" s="35">
        <f t="shared" ref="AJ50:AJ56" si="41">K50</f>
        <v>1563</v>
      </c>
      <c r="AK50" s="35">
        <f t="shared" ref="AK50:AK56" si="42">M50</f>
        <v>1765</v>
      </c>
      <c r="AL50" s="35">
        <f t="shared" ref="AL50:AL56" si="43">O50</f>
        <v>1983</v>
      </c>
    </row>
    <row r="51" spans="1:42" ht="27.75" customHeight="1" x14ac:dyDescent="0.25">
      <c r="B51" s="99"/>
      <c r="C51" s="30" t="s">
        <v>37</v>
      </c>
      <c r="D51" s="21">
        <f t="shared" si="37"/>
        <v>383</v>
      </c>
      <c r="E51" s="21">
        <f t="shared" si="37"/>
        <v>347</v>
      </c>
      <c r="F51" s="32">
        <f t="shared" ref="F51:F56" si="44">(E51-D51)/D51</f>
        <v>-9.3994778067885115E-2</v>
      </c>
      <c r="G51" s="21">
        <f>G9+G23+G37</f>
        <v>348</v>
      </c>
      <c r="H51" s="32">
        <f t="shared" ref="H51:H56" si="45">(G51-E51)/E51</f>
        <v>2.881844380403458E-3</v>
      </c>
      <c r="I51" s="21">
        <f>I9+I23+I37</f>
        <v>207</v>
      </c>
      <c r="J51" s="32">
        <f t="shared" ref="J51:J56" si="46">(I51-G51)/G51</f>
        <v>-0.40517241379310343</v>
      </c>
      <c r="K51" s="21">
        <f>K9+K23+K37</f>
        <v>355</v>
      </c>
      <c r="L51" s="32">
        <f t="shared" ref="L51:L56" si="47">(K51-I51)/I51</f>
        <v>0.71497584541062797</v>
      </c>
      <c r="M51" s="21">
        <f>M9+M23+M37</f>
        <v>542</v>
      </c>
      <c r="N51" s="32">
        <f t="shared" ref="N51:N56" si="48">(M51-K51)/K51</f>
        <v>0.52676056338028165</v>
      </c>
      <c r="O51" s="21">
        <f>O9+O23+O37</f>
        <v>417</v>
      </c>
      <c r="P51" s="32">
        <f t="shared" ref="P51:P56" si="49">(O51-M51)/M51</f>
        <v>-0.23062730627306274</v>
      </c>
      <c r="AE51" t="s">
        <v>62</v>
      </c>
      <c r="AF51" s="35">
        <f t="shared" si="38"/>
        <v>383</v>
      </c>
      <c r="AG51" s="35">
        <f t="shared" si="38"/>
        <v>347</v>
      </c>
      <c r="AH51" s="35">
        <f t="shared" si="39"/>
        <v>348</v>
      </c>
      <c r="AI51" s="35">
        <f t="shared" si="40"/>
        <v>207</v>
      </c>
      <c r="AJ51" s="35">
        <f t="shared" si="41"/>
        <v>355</v>
      </c>
      <c r="AK51" s="35">
        <f t="shared" si="42"/>
        <v>542</v>
      </c>
      <c r="AL51" s="35">
        <f t="shared" si="43"/>
        <v>417</v>
      </c>
    </row>
    <row r="52" spans="1:42" ht="28.5" customHeight="1" x14ac:dyDescent="0.25">
      <c r="B52" s="98" t="s">
        <v>53</v>
      </c>
      <c r="C52" s="30" t="s">
        <v>36</v>
      </c>
      <c r="D52" s="21">
        <f t="shared" si="37"/>
        <v>22</v>
      </c>
      <c r="E52" s="21">
        <f t="shared" si="37"/>
        <v>28</v>
      </c>
      <c r="F52" s="32">
        <f t="shared" si="44"/>
        <v>0.27272727272727271</v>
      </c>
      <c r="G52" s="21">
        <f>G10+G24+G38</f>
        <v>27</v>
      </c>
      <c r="H52" s="32">
        <f t="shared" si="45"/>
        <v>-3.5714285714285712E-2</v>
      </c>
      <c r="I52" s="21">
        <f>I10+I24+I38</f>
        <v>18</v>
      </c>
      <c r="J52" s="32">
        <f t="shared" si="46"/>
        <v>-0.33333333333333331</v>
      </c>
      <c r="K52" s="21">
        <f>K10+K24+K38</f>
        <v>15</v>
      </c>
      <c r="L52" s="32">
        <f t="shared" si="47"/>
        <v>-0.16666666666666666</v>
      </c>
      <c r="M52" s="21">
        <f>M10+M24+M38</f>
        <v>30</v>
      </c>
      <c r="N52" s="32">
        <f t="shared" si="48"/>
        <v>1</v>
      </c>
      <c r="O52" s="21">
        <f>O10+O24+O38</f>
        <v>7</v>
      </c>
      <c r="P52" s="32">
        <f t="shared" si="49"/>
        <v>-0.76666666666666672</v>
      </c>
      <c r="AE52" t="s">
        <v>41</v>
      </c>
      <c r="AF52" s="35">
        <f t="shared" si="38"/>
        <v>22</v>
      </c>
      <c r="AG52" s="35">
        <f t="shared" si="38"/>
        <v>28</v>
      </c>
      <c r="AH52" s="35">
        <f t="shared" si="39"/>
        <v>27</v>
      </c>
      <c r="AI52" s="35">
        <f t="shared" si="40"/>
        <v>18</v>
      </c>
      <c r="AJ52" s="35">
        <f t="shared" si="41"/>
        <v>15</v>
      </c>
      <c r="AK52" s="35">
        <f t="shared" si="42"/>
        <v>30</v>
      </c>
      <c r="AL52" s="35">
        <f t="shared" si="43"/>
        <v>7</v>
      </c>
    </row>
    <row r="53" spans="1:42" ht="28.5" customHeight="1" x14ac:dyDescent="0.25">
      <c r="B53" s="99"/>
      <c r="C53" s="30" t="s">
        <v>37</v>
      </c>
      <c r="D53" s="21">
        <f t="shared" si="37"/>
        <v>0</v>
      </c>
      <c r="E53" s="21">
        <f t="shared" si="37"/>
        <v>2</v>
      </c>
      <c r="F53" s="32" t="s">
        <v>99</v>
      </c>
      <c r="G53" s="21">
        <f>G11+G25+G39</f>
        <v>0</v>
      </c>
      <c r="H53" s="32">
        <f t="shared" si="45"/>
        <v>-1</v>
      </c>
      <c r="I53" s="21">
        <f>I11+I25+I39</f>
        <v>1</v>
      </c>
      <c r="J53" s="32" t="s">
        <v>99</v>
      </c>
      <c r="K53" s="21">
        <f>K11+K25+K39</f>
        <v>0</v>
      </c>
      <c r="L53" s="32">
        <f t="shared" si="47"/>
        <v>-1</v>
      </c>
      <c r="M53" s="21">
        <f>M11+M25+M39</f>
        <v>0</v>
      </c>
      <c r="N53" s="32" t="s">
        <v>99</v>
      </c>
      <c r="O53" s="21">
        <f>O11+O25+O39</f>
        <v>0</v>
      </c>
      <c r="P53" s="32" t="s">
        <v>99</v>
      </c>
      <c r="AE53" t="s">
        <v>42</v>
      </c>
      <c r="AF53" s="35">
        <f t="shared" si="38"/>
        <v>0</v>
      </c>
      <c r="AG53" s="35">
        <f t="shared" si="38"/>
        <v>2</v>
      </c>
      <c r="AH53" s="35">
        <f t="shared" si="39"/>
        <v>0</v>
      </c>
      <c r="AI53" s="35">
        <f t="shared" si="40"/>
        <v>1</v>
      </c>
      <c r="AJ53" s="35">
        <f t="shared" si="41"/>
        <v>0</v>
      </c>
      <c r="AK53" s="35">
        <f t="shared" si="42"/>
        <v>0</v>
      </c>
      <c r="AL53" s="35">
        <f t="shared" si="43"/>
        <v>0</v>
      </c>
    </row>
    <row r="54" spans="1:42" ht="22.5" customHeight="1" x14ac:dyDescent="0.25">
      <c r="B54" s="96" t="s">
        <v>40</v>
      </c>
      <c r="C54" s="30" t="s">
        <v>36</v>
      </c>
      <c r="D54" s="21">
        <f>D50+D52</f>
        <v>770</v>
      </c>
      <c r="E54" s="21">
        <f>E50+E52</f>
        <v>1090</v>
      </c>
      <c r="F54" s="32">
        <f t="shared" si="44"/>
        <v>0.41558441558441561</v>
      </c>
      <c r="G54" s="21">
        <f>G50+G52</f>
        <v>1311</v>
      </c>
      <c r="H54" s="32">
        <f t="shared" si="45"/>
        <v>0.20275229357798166</v>
      </c>
      <c r="I54" s="21">
        <f>I50+I52</f>
        <v>1597</v>
      </c>
      <c r="J54" s="32">
        <f t="shared" si="46"/>
        <v>0.21815408085430968</v>
      </c>
      <c r="K54" s="21">
        <f>K50+K52</f>
        <v>1578</v>
      </c>
      <c r="L54" s="32">
        <f t="shared" si="47"/>
        <v>-1.1897307451471509E-2</v>
      </c>
      <c r="M54" s="21">
        <f>M50+M52</f>
        <v>1795</v>
      </c>
      <c r="N54" s="32">
        <f t="shared" si="48"/>
        <v>0.13751584283903676</v>
      </c>
      <c r="O54" s="21">
        <f>O50+O52</f>
        <v>1990</v>
      </c>
      <c r="P54" s="32">
        <f t="shared" si="49"/>
        <v>0.10863509749303621</v>
      </c>
      <c r="AE54" t="s">
        <v>36</v>
      </c>
      <c r="AF54" s="35">
        <f t="shared" si="38"/>
        <v>770</v>
      </c>
      <c r="AG54" s="35">
        <f t="shared" si="38"/>
        <v>1090</v>
      </c>
      <c r="AH54" s="35">
        <f t="shared" si="39"/>
        <v>1311</v>
      </c>
      <c r="AI54" s="35">
        <f t="shared" si="40"/>
        <v>1597</v>
      </c>
      <c r="AJ54" s="35">
        <f t="shared" si="41"/>
        <v>1578</v>
      </c>
      <c r="AK54" s="35">
        <f t="shared" si="42"/>
        <v>1795</v>
      </c>
      <c r="AL54" s="35">
        <f t="shared" si="43"/>
        <v>1990</v>
      </c>
    </row>
    <row r="55" spans="1:42" ht="22.5" customHeight="1" thickBot="1" x14ac:dyDescent="0.3">
      <c r="B55" s="97"/>
      <c r="C55" s="31" t="s">
        <v>37</v>
      </c>
      <c r="D55" s="29">
        <f>D51+D53</f>
        <v>383</v>
      </c>
      <c r="E55" s="29">
        <f>E51+E53</f>
        <v>349</v>
      </c>
      <c r="F55" s="33">
        <f t="shared" si="44"/>
        <v>-8.877284595300261E-2</v>
      </c>
      <c r="G55" s="29">
        <f>G51+G53</f>
        <v>348</v>
      </c>
      <c r="H55" s="33">
        <f t="shared" si="45"/>
        <v>-2.8653295128939827E-3</v>
      </c>
      <c r="I55" s="29">
        <f>I51+I53</f>
        <v>208</v>
      </c>
      <c r="J55" s="33">
        <f t="shared" si="46"/>
        <v>-0.40229885057471265</v>
      </c>
      <c r="K55" s="29">
        <f>K51+K53</f>
        <v>355</v>
      </c>
      <c r="L55" s="33">
        <f t="shared" si="47"/>
        <v>0.70673076923076927</v>
      </c>
      <c r="M55" s="29">
        <f>M51+M53</f>
        <v>542</v>
      </c>
      <c r="N55" s="33">
        <f t="shared" si="48"/>
        <v>0.52676056338028165</v>
      </c>
      <c r="O55" s="29">
        <f>O51+O53</f>
        <v>417</v>
      </c>
      <c r="P55" s="33">
        <f t="shared" si="49"/>
        <v>-0.23062730627306274</v>
      </c>
      <c r="AE55" t="s">
        <v>37</v>
      </c>
      <c r="AF55" s="35">
        <f t="shared" si="38"/>
        <v>383</v>
      </c>
      <c r="AG55" s="35">
        <f t="shared" si="38"/>
        <v>349</v>
      </c>
      <c r="AH55" s="35">
        <f t="shared" si="39"/>
        <v>348</v>
      </c>
      <c r="AI55" s="35">
        <f t="shared" si="40"/>
        <v>208</v>
      </c>
      <c r="AJ55" s="35">
        <f t="shared" si="41"/>
        <v>355</v>
      </c>
      <c r="AK55" s="35">
        <f t="shared" si="42"/>
        <v>542</v>
      </c>
      <c r="AL55" s="35">
        <f t="shared" si="43"/>
        <v>417</v>
      </c>
    </row>
    <row r="56" spans="1:42" ht="25.5" customHeight="1" thickTop="1" x14ac:dyDescent="0.25">
      <c r="B56" s="26" t="s">
        <v>5</v>
      </c>
      <c r="C56" s="27"/>
      <c r="D56" s="28">
        <f>D54+D55</f>
        <v>1153</v>
      </c>
      <c r="E56" s="28">
        <f>E54+E55</f>
        <v>1439</v>
      </c>
      <c r="F56" s="34">
        <f t="shared" si="44"/>
        <v>0.24804856895056374</v>
      </c>
      <c r="G56" s="28">
        <f>G54+G55</f>
        <v>1659</v>
      </c>
      <c r="H56" s="34">
        <f t="shared" si="45"/>
        <v>0.15288394718554552</v>
      </c>
      <c r="I56" s="28">
        <f>I54+I55</f>
        <v>1805</v>
      </c>
      <c r="J56" s="34">
        <f t="shared" si="46"/>
        <v>8.8004822182037368E-2</v>
      </c>
      <c r="K56" s="28">
        <f>K54+K55</f>
        <v>1933</v>
      </c>
      <c r="L56" s="34">
        <f t="shared" si="47"/>
        <v>7.091412742382272E-2</v>
      </c>
      <c r="M56" s="28">
        <f>M54+M55</f>
        <v>2337</v>
      </c>
      <c r="N56" s="34">
        <f t="shared" si="48"/>
        <v>0.20900155199172271</v>
      </c>
      <c r="O56" s="28">
        <f>O54+O55</f>
        <v>2407</v>
      </c>
      <c r="P56" s="34">
        <f t="shared" si="49"/>
        <v>2.9952931108258449E-2</v>
      </c>
      <c r="AE56" t="s">
        <v>5</v>
      </c>
      <c r="AF56" s="35">
        <f t="shared" si="38"/>
        <v>1153</v>
      </c>
      <c r="AG56" s="35">
        <f t="shared" si="38"/>
        <v>1439</v>
      </c>
      <c r="AH56" s="35">
        <f t="shared" si="39"/>
        <v>1659</v>
      </c>
      <c r="AI56" s="35">
        <f t="shared" si="40"/>
        <v>1805</v>
      </c>
      <c r="AJ56" s="35">
        <f t="shared" si="41"/>
        <v>1933</v>
      </c>
      <c r="AK56" s="35">
        <f t="shared" si="42"/>
        <v>2337</v>
      </c>
      <c r="AL56" s="35">
        <f t="shared" si="43"/>
        <v>2407</v>
      </c>
    </row>
    <row r="57" spans="1:42" ht="25.5" customHeight="1" x14ac:dyDescent="0.25">
      <c r="F57"/>
      <c r="H57"/>
      <c r="J57"/>
      <c r="L57"/>
      <c r="N57"/>
      <c r="O57" s="69"/>
      <c r="P57" s="69"/>
    </row>
    <row r="58" spans="1:42" ht="25.5" customHeight="1" x14ac:dyDescent="0.25">
      <c r="F58"/>
      <c r="H58"/>
      <c r="J58"/>
      <c r="L58"/>
      <c r="N58"/>
      <c r="O58" s="16"/>
      <c r="P58" s="16"/>
    </row>
    <row r="59" spans="1:42" ht="25.5" customHeight="1" x14ac:dyDescent="0.25">
      <c r="F59"/>
      <c r="H59"/>
      <c r="J59"/>
      <c r="L59"/>
      <c r="N59"/>
      <c r="O59" s="16"/>
      <c r="P59" s="16"/>
    </row>
    <row r="60" spans="1:42" ht="25.5" customHeight="1" x14ac:dyDescent="0.25">
      <c r="F60"/>
      <c r="H60"/>
      <c r="J60"/>
      <c r="L60"/>
      <c r="N60"/>
      <c r="O60" s="16"/>
      <c r="P60" s="16"/>
    </row>
    <row r="61" spans="1:42" ht="15.75" thickBot="1" x14ac:dyDescent="0.3">
      <c r="A61" s="11"/>
      <c r="B61" s="11"/>
      <c r="C61" s="11"/>
      <c r="D61" s="11"/>
      <c r="E61" s="11"/>
      <c r="F61" s="37"/>
      <c r="G61" s="11"/>
      <c r="H61" s="37"/>
      <c r="I61" s="11"/>
      <c r="J61" s="37"/>
      <c r="K61" s="11"/>
      <c r="L61" s="37"/>
      <c r="M61" s="11"/>
      <c r="N61" s="37"/>
      <c r="O61" s="11"/>
      <c r="P61" s="11"/>
    </row>
    <row r="62" spans="1:42" ht="18.75" x14ac:dyDescent="0.3">
      <c r="A62" s="66" t="s">
        <v>111</v>
      </c>
      <c r="B62" s="25" t="s">
        <v>43</v>
      </c>
      <c r="O62" s="8"/>
      <c r="P62" s="8"/>
    </row>
    <row r="63" spans="1:42" x14ac:dyDescent="0.25">
      <c r="D63" s="24">
        <v>2010</v>
      </c>
      <c r="E63" s="24">
        <v>2011</v>
      </c>
      <c r="F63" s="5" t="s">
        <v>39</v>
      </c>
      <c r="G63" s="24">
        <v>2012</v>
      </c>
      <c r="H63" s="5" t="s">
        <v>39</v>
      </c>
      <c r="I63" s="24">
        <v>2013</v>
      </c>
      <c r="J63" s="5" t="s">
        <v>39</v>
      </c>
      <c r="K63" s="24">
        <v>2014</v>
      </c>
      <c r="L63" s="5" t="s">
        <v>39</v>
      </c>
      <c r="M63" s="24">
        <v>2015</v>
      </c>
      <c r="N63" s="5" t="s">
        <v>39</v>
      </c>
      <c r="O63" s="5">
        <v>2016</v>
      </c>
      <c r="P63" s="5" t="s">
        <v>39</v>
      </c>
      <c r="AF63" s="24">
        <v>2010</v>
      </c>
      <c r="AG63" s="24">
        <v>2011</v>
      </c>
      <c r="AH63" s="24">
        <v>2012</v>
      </c>
      <c r="AI63" s="24">
        <v>2013</v>
      </c>
      <c r="AJ63" s="24">
        <v>2014</v>
      </c>
      <c r="AK63" s="24">
        <v>2015</v>
      </c>
      <c r="AL63" s="24">
        <v>2016</v>
      </c>
      <c r="AM63" s="24">
        <v>2017</v>
      </c>
      <c r="AN63" s="24">
        <v>2018</v>
      </c>
      <c r="AO63" s="24">
        <v>2019</v>
      </c>
      <c r="AP63" s="24">
        <v>2020</v>
      </c>
    </row>
    <row r="64" spans="1:42" ht="27.75" customHeight="1" x14ac:dyDescent="0.25">
      <c r="B64" s="62" t="s">
        <v>60</v>
      </c>
      <c r="C64" s="30"/>
      <c r="D64" s="21"/>
      <c r="E64" s="21"/>
      <c r="F64" s="38" t="e">
        <f>(E64-D64)/D64</f>
        <v>#DIV/0!</v>
      </c>
      <c r="G64" s="21"/>
      <c r="H64" s="38" t="e">
        <f>(G64-E64)/E64</f>
        <v>#DIV/0!</v>
      </c>
      <c r="I64" s="21">
        <v>988</v>
      </c>
      <c r="J64" s="38" t="e">
        <f>(I64-G64)/G64</f>
        <v>#DIV/0!</v>
      </c>
      <c r="K64" s="21">
        <v>1246</v>
      </c>
      <c r="L64" s="38">
        <f>(K64-I64)/I64</f>
        <v>0.26113360323886642</v>
      </c>
      <c r="M64" s="21">
        <v>979</v>
      </c>
      <c r="N64" s="38">
        <f>(M64-K64)/K64</f>
        <v>-0.21428571428571427</v>
      </c>
      <c r="O64" s="21">
        <f>'2016Q1'!C23+'2016Q2'!C23+'2016Q3'!C23+'2016Q4'!C23</f>
        <v>1163</v>
      </c>
      <c r="P64" s="38">
        <f>(O64-M64)/M64</f>
        <v>0.18794688457609807</v>
      </c>
      <c r="AE64" t="s">
        <v>113</v>
      </c>
      <c r="AF64" s="35">
        <f t="shared" ref="AF64:AG66" si="50">D64</f>
        <v>0</v>
      </c>
      <c r="AG64" s="35">
        <f t="shared" si="50"/>
        <v>0</v>
      </c>
      <c r="AH64" s="35">
        <f>G64</f>
        <v>0</v>
      </c>
      <c r="AI64" s="35">
        <f>I64</f>
        <v>988</v>
      </c>
      <c r="AJ64" s="35">
        <f>K64</f>
        <v>1246</v>
      </c>
      <c r="AK64" s="35">
        <f>M64</f>
        <v>979</v>
      </c>
      <c r="AL64" s="35">
        <f>O64</f>
        <v>1163</v>
      </c>
    </row>
    <row r="65" spans="1:42" ht="27.75" customHeight="1" thickBot="1" x14ac:dyDescent="0.3">
      <c r="B65" s="70" t="s">
        <v>53</v>
      </c>
      <c r="C65" s="31"/>
      <c r="D65" s="29"/>
      <c r="E65" s="29"/>
      <c r="F65" s="39" t="e">
        <f t="shared" ref="F65:F66" si="51">(E65-D65)/D65</f>
        <v>#DIV/0!</v>
      </c>
      <c r="G65" s="29"/>
      <c r="H65" s="39" t="e">
        <f t="shared" ref="H65:H66" si="52">(G65-E65)/E65</f>
        <v>#DIV/0!</v>
      </c>
      <c r="I65" s="29">
        <v>43</v>
      </c>
      <c r="J65" s="39" t="e">
        <f t="shared" ref="J65:J66" si="53">(I65-G65)/G65</f>
        <v>#DIV/0!</v>
      </c>
      <c r="K65" s="29">
        <v>46</v>
      </c>
      <c r="L65" s="39">
        <f t="shared" ref="L65:L66" si="54">(K65-I65)/I65</f>
        <v>6.9767441860465115E-2</v>
      </c>
      <c r="M65" s="29">
        <v>82</v>
      </c>
      <c r="N65" s="39">
        <f t="shared" ref="N65:N66" si="55">(M65-K65)/K65</f>
        <v>0.78260869565217395</v>
      </c>
      <c r="O65" s="29">
        <f>'2016Q1'!D23+'2016Q2'!D23+'2016Q3'!D23+'2016Q4'!D23</f>
        <v>50</v>
      </c>
      <c r="P65" s="39">
        <f t="shared" ref="P65:P66" si="56">(O65-M65)/M65</f>
        <v>-0.3902439024390244</v>
      </c>
      <c r="AE65" t="s">
        <v>41</v>
      </c>
      <c r="AF65" s="35">
        <f t="shared" si="50"/>
        <v>0</v>
      </c>
      <c r="AG65" s="35">
        <f t="shared" si="50"/>
        <v>0</v>
      </c>
      <c r="AH65" s="35">
        <f>G65</f>
        <v>0</v>
      </c>
      <c r="AI65" s="35">
        <f>I65</f>
        <v>43</v>
      </c>
      <c r="AJ65" s="35">
        <f>K65</f>
        <v>46</v>
      </c>
      <c r="AK65" s="35">
        <f>M65</f>
        <v>82</v>
      </c>
      <c r="AL65" s="35">
        <f>O65</f>
        <v>50</v>
      </c>
    </row>
    <row r="66" spans="1:42" ht="27.75" customHeight="1" thickTop="1" x14ac:dyDescent="0.25">
      <c r="B66" s="26" t="s">
        <v>5</v>
      </c>
      <c r="C66" s="27"/>
      <c r="D66" s="28">
        <f>D64+D65</f>
        <v>0</v>
      </c>
      <c r="E66" s="28">
        <f>E64+E65</f>
        <v>0</v>
      </c>
      <c r="F66" s="40" t="e">
        <f t="shared" si="51"/>
        <v>#DIV/0!</v>
      </c>
      <c r="G66" s="28">
        <f>G64+G65</f>
        <v>0</v>
      </c>
      <c r="H66" s="40" t="e">
        <f t="shared" si="52"/>
        <v>#DIV/0!</v>
      </c>
      <c r="I66" s="28">
        <f>I64+I65</f>
        <v>1031</v>
      </c>
      <c r="J66" s="40" t="e">
        <f t="shared" si="53"/>
        <v>#DIV/0!</v>
      </c>
      <c r="K66" s="28">
        <f>K64+K65</f>
        <v>1292</v>
      </c>
      <c r="L66" s="40">
        <f t="shared" si="54"/>
        <v>0.25315227934044615</v>
      </c>
      <c r="M66" s="28">
        <f>M64+M65</f>
        <v>1061</v>
      </c>
      <c r="N66" s="40">
        <f t="shared" si="55"/>
        <v>-0.17879256965944273</v>
      </c>
      <c r="O66" s="28">
        <f>O64+O65</f>
        <v>1213</v>
      </c>
      <c r="P66" s="40">
        <f t="shared" si="56"/>
        <v>0.14326107445805844</v>
      </c>
      <c r="AE66" t="s">
        <v>5</v>
      </c>
      <c r="AF66" s="35">
        <f t="shared" si="50"/>
        <v>0</v>
      </c>
      <c r="AG66" s="35">
        <f t="shared" si="50"/>
        <v>0</v>
      </c>
      <c r="AH66" s="35">
        <f>G66</f>
        <v>0</v>
      </c>
      <c r="AI66" s="35">
        <f>I66</f>
        <v>1031</v>
      </c>
      <c r="AJ66" s="35">
        <f>K66</f>
        <v>1292</v>
      </c>
      <c r="AK66" s="35">
        <f>M66</f>
        <v>1061</v>
      </c>
      <c r="AL66" s="35">
        <f>O66</f>
        <v>1213</v>
      </c>
    </row>
    <row r="67" spans="1:42" ht="29.25" customHeight="1" x14ac:dyDescent="0.25">
      <c r="B67" s="94" t="s">
        <v>117</v>
      </c>
      <c r="E67" s="8"/>
      <c r="F67"/>
      <c r="G67" s="8"/>
      <c r="H67"/>
      <c r="I67" s="8"/>
      <c r="J67"/>
      <c r="L67"/>
      <c r="N67"/>
      <c r="O67" s="69"/>
      <c r="P67" s="69"/>
      <c r="AF67" s="35"/>
      <c r="AG67" s="35"/>
      <c r="AH67" s="35"/>
      <c r="AI67" s="35"/>
      <c r="AJ67" s="35"/>
      <c r="AK67" s="35"/>
      <c r="AL67" s="35"/>
    </row>
    <row r="68" spans="1:42" ht="27.75" customHeight="1" x14ac:dyDescent="0.25">
      <c r="F68"/>
      <c r="H68"/>
      <c r="J68"/>
      <c r="L68"/>
      <c r="N68"/>
      <c r="O68" s="16"/>
      <c r="P68" s="16"/>
      <c r="AF68" s="35"/>
      <c r="AG68" s="35"/>
      <c r="AH68" s="35"/>
      <c r="AI68" s="35"/>
      <c r="AJ68" s="35"/>
      <c r="AK68" s="35"/>
      <c r="AL68" s="35"/>
    </row>
    <row r="69" spans="1:42" ht="28.5" customHeight="1" x14ac:dyDescent="0.25">
      <c r="F69"/>
      <c r="H69"/>
      <c r="J69"/>
      <c r="L69"/>
      <c r="N69"/>
      <c r="O69" s="16"/>
      <c r="P69" s="16"/>
      <c r="AF69" s="35"/>
      <c r="AG69" s="35"/>
      <c r="AH69" s="35"/>
      <c r="AI69" s="35"/>
      <c r="AJ69" s="35"/>
      <c r="AK69" s="35"/>
      <c r="AL69" s="35"/>
    </row>
    <row r="70" spans="1:42" ht="22.5" customHeight="1" x14ac:dyDescent="0.25">
      <c r="F70"/>
      <c r="H70"/>
      <c r="J70"/>
      <c r="L70"/>
      <c r="N70"/>
      <c r="O70" s="16"/>
      <c r="P70" s="16"/>
    </row>
    <row r="71" spans="1:42" x14ac:dyDescent="0.25">
      <c r="F71"/>
      <c r="H71"/>
      <c r="J71"/>
      <c r="L71"/>
      <c r="N71"/>
      <c r="O71" s="16"/>
      <c r="P71" s="16"/>
    </row>
    <row r="72" spans="1:42" x14ac:dyDescent="0.25">
      <c r="F72"/>
      <c r="H72"/>
      <c r="J72"/>
      <c r="L72"/>
      <c r="N72"/>
      <c r="O72" s="16"/>
      <c r="P72" s="16"/>
    </row>
    <row r="73" spans="1:42" x14ac:dyDescent="0.25">
      <c r="F73"/>
      <c r="H73"/>
      <c r="J73"/>
      <c r="L73"/>
      <c r="N73"/>
      <c r="O73" s="16"/>
      <c r="P73" s="16"/>
    </row>
    <row r="74" spans="1:42" x14ac:dyDescent="0.25">
      <c r="F74"/>
      <c r="H74"/>
      <c r="J74"/>
      <c r="L74"/>
      <c r="N74"/>
      <c r="O74" s="16"/>
      <c r="P74" s="16"/>
    </row>
    <row r="75" spans="1:42" x14ac:dyDescent="0.25">
      <c r="F75"/>
      <c r="H75"/>
      <c r="J75"/>
      <c r="L75"/>
      <c r="N75"/>
      <c r="O75" s="16"/>
      <c r="P75" s="16"/>
    </row>
    <row r="76" spans="1:42" x14ac:dyDescent="0.25">
      <c r="F76"/>
      <c r="H76"/>
      <c r="J76"/>
      <c r="L76"/>
      <c r="N76"/>
      <c r="O76" s="16"/>
      <c r="P76" s="16"/>
    </row>
    <row r="77" spans="1:42" ht="15.75" thickBot="1" x14ac:dyDescent="0.3">
      <c r="A77" s="11"/>
      <c r="B77" s="11"/>
      <c r="C77" s="11"/>
      <c r="D77" s="11"/>
      <c r="E77" s="11"/>
      <c r="F77" s="37"/>
      <c r="G77" s="11"/>
      <c r="H77" s="37"/>
      <c r="I77" s="11"/>
      <c r="J77" s="37"/>
      <c r="K77" s="11"/>
      <c r="L77" s="37"/>
      <c r="M77" s="11"/>
      <c r="N77" s="37"/>
      <c r="O77" s="11"/>
      <c r="P77" s="11"/>
    </row>
    <row r="78" spans="1:42" ht="18.75" x14ac:dyDescent="0.3">
      <c r="A78" s="66" t="s">
        <v>116</v>
      </c>
      <c r="B78" s="25" t="s">
        <v>43</v>
      </c>
      <c r="O78" s="8"/>
      <c r="P78" s="8"/>
    </row>
    <row r="79" spans="1:42" x14ac:dyDescent="0.25">
      <c r="D79" s="24">
        <v>2010</v>
      </c>
      <c r="E79" s="24">
        <v>2011</v>
      </c>
      <c r="F79" s="5" t="s">
        <v>39</v>
      </c>
      <c r="G79" s="24">
        <v>2012</v>
      </c>
      <c r="H79" s="5" t="s">
        <v>39</v>
      </c>
      <c r="I79" s="24">
        <v>2013</v>
      </c>
      <c r="J79" s="5" t="s">
        <v>39</v>
      </c>
      <c r="K79" s="24">
        <v>2014</v>
      </c>
      <c r="L79" s="5" t="s">
        <v>39</v>
      </c>
      <c r="M79" s="24">
        <v>2015</v>
      </c>
      <c r="N79" s="5" t="s">
        <v>39</v>
      </c>
      <c r="O79" s="5">
        <v>2016</v>
      </c>
      <c r="P79" s="5" t="s">
        <v>39</v>
      </c>
      <c r="AF79">
        <v>2010</v>
      </c>
      <c r="AG79">
        <v>2011</v>
      </c>
      <c r="AH79">
        <v>2012</v>
      </c>
      <c r="AI79">
        <v>2013</v>
      </c>
      <c r="AJ79">
        <v>2014</v>
      </c>
      <c r="AK79">
        <v>2015</v>
      </c>
      <c r="AL79">
        <v>2016</v>
      </c>
      <c r="AM79">
        <v>2017</v>
      </c>
      <c r="AN79">
        <v>2018</v>
      </c>
      <c r="AO79">
        <v>2019</v>
      </c>
      <c r="AP79">
        <v>2020</v>
      </c>
    </row>
    <row r="80" spans="1:42" ht="45" x14ac:dyDescent="0.25">
      <c r="B80" s="64" t="s">
        <v>60</v>
      </c>
      <c r="C80" s="30"/>
      <c r="D80" s="21">
        <f>SUM(D50:D51)+D64</f>
        <v>1131</v>
      </c>
      <c r="E80" s="21">
        <f>SUM(E50:E51)+E64</f>
        <v>1409</v>
      </c>
      <c r="F80" s="38">
        <f>(E80-D80)/D80</f>
        <v>0.2458001768346596</v>
      </c>
      <c r="G80" s="21">
        <f>SUM(G50:G51)+G64</f>
        <v>1632</v>
      </c>
      <c r="H80" s="38">
        <f>(G80-E80)/E80</f>
        <v>0.15826827537260468</v>
      </c>
      <c r="I80" s="21">
        <f>SUM(I50:I51)+I64</f>
        <v>2774</v>
      </c>
      <c r="J80" s="38">
        <f>(I80-G80)/G80</f>
        <v>0.69975490196078427</v>
      </c>
      <c r="K80" s="21">
        <f>SUM(K50:K51)+K64</f>
        <v>3164</v>
      </c>
      <c r="L80" s="38">
        <f>(K80-I80)/I80</f>
        <v>0.14059120403749098</v>
      </c>
      <c r="M80" s="21">
        <f>SUM(M50:M51)+M64</f>
        <v>3286</v>
      </c>
      <c r="N80" s="38">
        <f>(M80-K80)/K80</f>
        <v>3.8558786346396964E-2</v>
      </c>
      <c r="O80" s="21">
        <f>SUM(O50:O51)+O64</f>
        <v>3563</v>
      </c>
      <c r="P80" s="38">
        <f>(O80-M80)/M80</f>
        <v>8.4297017650639072E-2</v>
      </c>
      <c r="AE80" t="s">
        <v>113</v>
      </c>
      <c r="AF80" s="35">
        <f t="shared" ref="AF80:AG82" si="57">D80</f>
        <v>1131</v>
      </c>
      <c r="AG80" s="35">
        <f t="shared" si="57"/>
        <v>1409</v>
      </c>
      <c r="AH80" s="35">
        <f>G80</f>
        <v>1632</v>
      </c>
      <c r="AI80" s="35">
        <f>I80</f>
        <v>2774</v>
      </c>
      <c r="AJ80" s="35">
        <f>K80</f>
        <v>3164</v>
      </c>
      <c r="AK80" s="35">
        <f>M80</f>
        <v>3286</v>
      </c>
      <c r="AL80" s="35">
        <f>O80</f>
        <v>3563</v>
      </c>
    </row>
    <row r="81" spans="1:38" ht="45.75" thickBot="1" x14ac:dyDescent="0.3">
      <c r="B81" s="70" t="s">
        <v>53</v>
      </c>
      <c r="C81" s="31"/>
      <c r="D81" s="29">
        <f>SUM(D52:D53)+D65</f>
        <v>22</v>
      </c>
      <c r="E81" s="29">
        <f>SUM(E52:E53)+E65</f>
        <v>30</v>
      </c>
      <c r="F81" s="39">
        <f t="shared" ref="F81:F82" si="58">(E81-D81)/D81</f>
        <v>0.36363636363636365</v>
      </c>
      <c r="G81" s="29">
        <f>SUM(G52:G53)+G65</f>
        <v>27</v>
      </c>
      <c r="H81" s="39">
        <f t="shared" ref="H81:H82" si="59">(G81-E81)/E81</f>
        <v>-0.1</v>
      </c>
      <c r="I81" s="29">
        <f>SUM(I52:I53)+I65</f>
        <v>62</v>
      </c>
      <c r="J81" s="39">
        <f t="shared" ref="J81:J82" si="60">(I81-G81)/G81</f>
        <v>1.2962962962962963</v>
      </c>
      <c r="K81" s="29">
        <f>SUM(K52:K53)+K65</f>
        <v>61</v>
      </c>
      <c r="L81" s="39">
        <f t="shared" ref="L81:L82" si="61">(K81-I81)/I81</f>
        <v>-1.6129032258064516E-2</v>
      </c>
      <c r="M81" s="29">
        <f>SUM(M52:M53)+M65</f>
        <v>112</v>
      </c>
      <c r="N81" s="39">
        <f t="shared" ref="N81:N82" si="62">(M81-K81)/K81</f>
        <v>0.83606557377049184</v>
      </c>
      <c r="O81" s="29">
        <f>SUM(O52:O53)+O65</f>
        <v>57</v>
      </c>
      <c r="P81" s="39">
        <f t="shared" ref="P81:P82" si="63">(O81-M81)/M81</f>
        <v>-0.49107142857142855</v>
      </c>
      <c r="AE81" t="s">
        <v>41</v>
      </c>
      <c r="AF81" s="35">
        <f t="shared" si="57"/>
        <v>22</v>
      </c>
      <c r="AG81" s="35">
        <f t="shared" si="57"/>
        <v>30</v>
      </c>
      <c r="AH81" s="35">
        <f>G81</f>
        <v>27</v>
      </c>
      <c r="AI81" s="35">
        <f>I81</f>
        <v>62</v>
      </c>
      <c r="AJ81" s="35">
        <f>K81</f>
        <v>61</v>
      </c>
      <c r="AK81" s="35">
        <f>M81</f>
        <v>112</v>
      </c>
      <c r="AL81" s="35">
        <f>O81</f>
        <v>57</v>
      </c>
    </row>
    <row r="82" spans="1:38" ht="27" customHeight="1" thickTop="1" x14ac:dyDescent="0.25">
      <c r="B82" s="26" t="s">
        <v>5</v>
      </c>
      <c r="C82" s="27"/>
      <c r="D82" s="28">
        <f>D80+D81</f>
        <v>1153</v>
      </c>
      <c r="E82" s="28">
        <f>E80+E81</f>
        <v>1439</v>
      </c>
      <c r="F82" s="40">
        <f t="shared" si="58"/>
        <v>0.24804856895056374</v>
      </c>
      <c r="G82" s="28">
        <f>G80+G81</f>
        <v>1659</v>
      </c>
      <c r="H82" s="40">
        <f t="shared" si="59"/>
        <v>0.15288394718554552</v>
      </c>
      <c r="I82" s="28">
        <f>I80+I81</f>
        <v>2836</v>
      </c>
      <c r="J82" s="40">
        <f t="shared" si="60"/>
        <v>0.70946353224834235</v>
      </c>
      <c r="K82" s="28">
        <f>K80+K81</f>
        <v>3225</v>
      </c>
      <c r="L82" s="40">
        <f t="shared" si="61"/>
        <v>0.13716502115655854</v>
      </c>
      <c r="M82" s="28">
        <f>M80+M81</f>
        <v>3398</v>
      </c>
      <c r="N82" s="40">
        <f t="shared" si="62"/>
        <v>5.364341085271318E-2</v>
      </c>
      <c r="O82" s="28">
        <f>O80+O81</f>
        <v>3620</v>
      </c>
      <c r="P82" s="40">
        <f t="shared" si="63"/>
        <v>6.5332548557975281E-2</v>
      </c>
      <c r="AE82" t="s">
        <v>5</v>
      </c>
      <c r="AF82" s="35">
        <f t="shared" si="57"/>
        <v>1153</v>
      </c>
      <c r="AG82" s="35">
        <f t="shared" si="57"/>
        <v>1439</v>
      </c>
      <c r="AH82" s="35">
        <f>G82</f>
        <v>1659</v>
      </c>
      <c r="AI82" s="35">
        <f>I82</f>
        <v>2836</v>
      </c>
      <c r="AJ82" s="35">
        <f>K82</f>
        <v>3225</v>
      </c>
      <c r="AK82" s="35">
        <f>M82</f>
        <v>3398</v>
      </c>
      <c r="AL82" s="35">
        <f>O82</f>
        <v>3620</v>
      </c>
    </row>
    <row r="83" spans="1:38" x14ac:dyDescent="0.25">
      <c r="F83"/>
      <c r="H83"/>
      <c r="J83"/>
      <c r="L83"/>
      <c r="N83"/>
      <c r="O83" s="69"/>
      <c r="P83" s="69"/>
    </row>
    <row r="84" spans="1:38" x14ac:dyDescent="0.25">
      <c r="F84"/>
      <c r="H84"/>
      <c r="J84"/>
      <c r="L84"/>
      <c r="N84"/>
      <c r="O84" s="16"/>
      <c r="P84" s="16"/>
    </row>
    <row r="85" spans="1:38" x14ac:dyDescent="0.25">
      <c r="F85"/>
      <c r="H85"/>
      <c r="J85"/>
      <c r="L85"/>
      <c r="N85"/>
      <c r="O85" s="16"/>
      <c r="P85" s="16"/>
    </row>
    <row r="86" spans="1:38" x14ac:dyDescent="0.25">
      <c r="F86"/>
      <c r="H86"/>
      <c r="J86"/>
      <c r="L86"/>
      <c r="N86"/>
      <c r="O86" s="16"/>
      <c r="P86" s="16"/>
    </row>
    <row r="87" spans="1:38" x14ac:dyDescent="0.25">
      <c r="F87"/>
      <c r="H87"/>
      <c r="J87"/>
      <c r="L87"/>
      <c r="N87"/>
      <c r="O87" s="16"/>
      <c r="P87" s="16"/>
    </row>
    <row r="88" spans="1:38" x14ac:dyDescent="0.25">
      <c r="F88"/>
      <c r="H88"/>
      <c r="J88"/>
      <c r="L88"/>
      <c r="N88"/>
      <c r="O88" s="16"/>
      <c r="P88" s="16"/>
    </row>
    <row r="89" spans="1:38" x14ac:dyDescent="0.25">
      <c r="F89"/>
      <c r="H89"/>
      <c r="J89"/>
      <c r="L89"/>
      <c r="N89"/>
      <c r="O89" s="16"/>
      <c r="P89" s="16"/>
    </row>
    <row r="90" spans="1:38" x14ac:dyDescent="0.25">
      <c r="F90"/>
      <c r="H90"/>
      <c r="J90"/>
      <c r="L90"/>
      <c r="N90"/>
      <c r="O90" s="16"/>
      <c r="P90" s="16"/>
    </row>
    <row r="91" spans="1:38" x14ac:dyDescent="0.25">
      <c r="F91"/>
      <c r="H91"/>
      <c r="J91"/>
      <c r="L91"/>
      <c r="N91"/>
      <c r="O91" s="16"/>
      <c r="P91" s="16"/>
    </row>
    <row r="92" spans="1:38" x14ac:dyDescent="0.25">
      <c r="F92"/>
      <c r="H92"/>
      <c r="J92"/>
      <c r="L92"/>
      <c r="N92"/>
      <c r="O92" s="16"/>
      <c r="P92" s="16"/>
    </row>
    <row r="93" spans="1:38" ht="15.75" thickBot="1" x14ac:dyDescent="0.3">
      <c r="A93" s="11"/>
      <c r="B93" s="11"/>
      <c r="C93" s="11"/>
      <c r="D93" s="11"/>
      <c r="E93" s="11"/>
      <c r="F93" s="37"/>
      <c r="G93" s="11"/>
      <c r="H93" s="37"/>
      <c r="I93" s="11"/>
      <c r="J93" s="37"/>
      <c r="K93" s="11"/>
      <c r="L93" s="37"/>
      <c r="M93" s="11"/>
      <c r="N93" s="37"/>
      <c r="O93" s="11"/>
      <c r="P93" s="11"/>
    </row>
  </sheetData>
  <mergeCells count="12">
    <mergeCell ref="B8:B9"/>
    <mergeCell ref="B10:B11"/>
    <mergeCell ref="B12:B13"/>
    <mergeCell ref="B22:B23"/>
    <mergeCell ref="B24:B25"/>
    <mergeCell ref="B26:B27"/>
    <mergeCell ref="B36:B37"/>
    <mergeCell ref="B50:B51"/>
    <mergeCell ref="B52:B53"/>
    <mergeCell ref="B54:B55"/>
    <mergeCell ref="B38:B39"/>
    <mergeCell ref="B40:B41"/>
  </mergeCells>
  <pageMargins left="0.7" right="0.7" top="0.75" bottom="0.75" header="0.3" footer="0.3"/>
  <pageSetup scale="58" orientation="portrait" r:id="rId1"/>
  <rowBreaks count="1" manualBreakCount="1">
    <brk id="46" max="11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opLeftCell="A64" zoomScale="90" zoomScaleNormal="90" workbookViewId="0">
      <selection activeCell="F3" sqref="F3"/>
    </sheetView>
  </sheetViews>
  <sheetFormatPr defaultRowHeight="15" x14ac:dyDescent="0.25"/>
  <cols>
    <col min="1" max="1" width="17.42578125" customWidth="1"/>
    <col min="2" max="2" width="26" bestFit="1" customWidth="1"/>
    <col min="3" max="3" width="7.7109375" bestFit="1" customWidth="1"/>
    <col min="4" max="5" width="7.42578125" bestFit="1" customWidth="1"/>
    <col min="6" max="6" width="8.42578125" style="46" bestFit="1" customWidth="1"/>
    <col min="7" max="8" width="7.42578125" bestFit="1" customWidth="1"/>
    <col min="9" max="9" width="8.42578125" style="46" bestFit="1" customWidth="1"/>
    <col min="10" max="10" width="7.42578125" bestFit="1" customWidth="1"/>
    <col min="11" max="11" width="7.42578125" style="41" bestFit="1" customWidth="1"/>
    <col min="12" max="12" width="8.7109375" style="46" bestFit="1" customWidth="1"/>
    <col min="13" max="14" width="7.42578125" bestFit="1" customWidth="1"/>
    <col min="15" max="15" width="8.42578125" style="46" bestFit="1" customWidth="1"/>
    <col min="16" max="17" width="7.42578125" bestFit="1" customWidth="1"/>
    <col min="18" max="18" width="8.42578125" style="46" bestFit="1" customWidth="1"/>
    <col min="19" max="20" width="7.42578125" bestFit="1" customWidth="1"/>
    <col min="21" max="21" width="8.28515625" style="46" customWidth="1"/>
    <col min="22" max="23" width="7.42578125" bestFit="1" customWidth="1"/>
    <col min="24" max="24" width="8.28515625" style="46" customWidth="1"/>
    <col min="25" max="26" width="7.42578125" bestFit="1" customWidth="1"/>
    <col min="27" max="27" width="8.7109375" style="46" bestFit="1" customWidth="1"/>
    <col min="28" max="29" width="7.42578125" style="46" bestFit="1" customWidth="1"/>
    <col min="30" max="30" width="8.42578125" style="46" bestFit="1" customWidth="1"/>
    <col min="31" max="32" width="7.42578125" style="46" bestFit="1" customWidth="1"/>
    <col min="33" max="33" width="7.7109375" style="46" bestFit="1" customWidth="1"/>
    <col min="34" max="35" width="7.42578125" style="46" bestFit="1" customWidth="1"/>
    <col min="36" max="36" width="8.7109375" style="46" bestFit="1" customWidth="1"/>
    <col min="37" max="38" width="7.42578125" style="46" bestFit="1" customWidth="1"/>
    <col min="39" max="39" width="8.42578125" style="46" bestFit="1" customWidth="1"/>
    <col min="40" max="48" width="8.28515625" style="46" customWidth="1"/>
    <col min="49" max="49" width="8.28515625" style="41" customWidth="1"/>
    <col min="51" max="52" width="9.140625" hidden="1" customWidth="1"/>
    <col min="63" max="63" width="28.7109375" bestFit="1" customWidth="1"/>
  </cols>
  <sheetData>
    <row r="1" spans="1:79" x14ac:dyDescent="0.25">
      <c r="A1" t="s">
        <v>26</v>
      </c>
    </row>
    <row r="2" spans="1:79" x14ac:dyDescent="0.25">
      <c r="A2" t="s">
        <v>27</v>
      </c>
    </row>
    <row r="3" spans="1:79" x14ac:dyDescent="0.25">
      <c r="A3" t="s">
        <v>50</v>
      </c>
    </row>
    <row r="4" spans="1:79" x14ac:dyDescent="0.25">
      <c r="A4" t="s">
        <v>115</v>
      </c>
      <c r="B4" s="95">
        <v>5</v>
      </c>
      <c r="F4"/>
    </row>
    <row r="5" spans="1:79" ht="15.75" thickBot="1" x14ac:dyDescent="0.3">
      <c r="A5" s="11"/>
      <c r="B5" s="11"/>
      <c r="C5" s="11"/>
      <c r="D5" s="11"/>
      <c r="E5" s="11"/>
      <c r="F5" s="15"/>
      <c r="G5" s="11"/>
      <c r="H5" s="11"/>
      <c r="I5" s="15"/>
      <c r="J5" s="11"/>
      <c r="K5" s="44"/>
      <c r="L5" s="15"/>
      <c r="M5" s="11"/>
      <c r="N5" s="11"/>
      <c r="O5" s="15"/>
      <c r="P5" s="11"/>
      <c r="Q5" s="11"/>
      <c r="R5" s="15"/>
      <c r="S5" s="11"/>
      <c r="T5" s="11"/>
      <c r="U5" s="15"/>
      <c r="V5" s="11"/>
      <c r="W5" s="11"/>
      <c r="X5" s="15"/>
      <c r="Y5" s="11"/>
      <c r="Z5" s="11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58"/>
      <c r="AO5" s="58"/>
      <c r="AP5" s="58"/>
      <c r="AQ5" s="58"/>
      <c r="AR5" s="58"/>
      <c r="AS5" s="58"/>
      <c r="AT5" s="58"/>
      <c r="AU5" s="58"/>
      <c r="AV5" s="58"/>
      <c r="AW5" s="44"/>
    </row>
    <row r="6" spans="1:79" ht="18.75" x14ac:dyDescent="0.3">
      <c r="A6" s="66" t="s">
        <v>110</v>
      </c>
      <c r="B6" s="25" t="s">
        <v>45</v>
      </c>
      <c r="K6" s="49"/>
      <c r="AB6"/>
      <c r="AC6"/>
      <c r="AE6"/>
      <c r="AF6"/>
      <c r="AH6"/>
      <c r="AI6"/>
      <c r="AK6"/>
      <c r="AL6"/>
    </row>
    <row r="7" spans="1:79" ht="15" customHeight="1" x14ac:dyDescent="0.25">
      <c r="C7" s="79"/>
      <c r="D7" s="80" t="s">
        <v>51</v>
      </c>
      <c r="E7" s="80" t="s">
        <v>67</v>
      </c>
      <c r="F7" s="42" t="s">
        <v>81</v>
      </c>
      <c r="G7" s="80" t="s">
        <v>52</v>
      </c>
      <c r="H7" s="80" t="s">
        <v>69</v>
      </c>
      <c r="I7" s="42" t="s">
        <v>81</v>
      </c>
      <c r="J7" s="80" t="s">
        <v>54</v>
      </c>
      <c r="K7" s="80" t="s">
        <v>70</v>
      </c>
      <c r="L7" s="42" t="s">
        <v>81</v>
      </c>
      <c r="M7" s="80" t="s">
        <v>56</v>
      </c>
      <c r="N7" s="80" t="s">
        <v>72</v>
      </c>
      <c r="O7" s="42" t="s">
        <v>81</v>
      </c>
      <c r="P7" s="80" t="s">
        <v>67</v>
      </c>
      <c r="Q7" s="80" t="s">
        <v>75</v>
      </c>
      <c r="R7" s="42" t="s">
        <v>81</v>
      </c>
      <c r="S7" s="80" t="s">
        <v>69</v>
      </c>
      <c r="T7" s="80" t="s">
        <v>76</v>
      </c>
      <c r="U7" s="42" t="s">
        <v>81</v>
      </c>
      <c r="V7" s="80" t="s">
        <v>70</v>
      </c>
      <c r="W7" s="80" t="s">
        <v>79</v>
      </c>
      <c r="X7" s="42" t="s">
        <v>81</v>
      </c>
      <c r="Y7" s="80" t="s">
        <v>72</v>
      </c>
      <c r="Z7" s="80" t="s">
        <v>82</v>
      </c>
      <c r="AA7" s="42" t="s">
        <v>81</v>
      </c>
      <c r="AB7" s="80" t="s">
        <v>75</v>
      </c>
      <c r="AC7" s="80" t="s">
        <v>84</v>
      </c>
      <c r="AD7" s="42" t="s">
        <v>81</v>
      </c>
      <c r="AE7" s="80" t="s">
        <v>76</v>
      </c>
      <c r="AF7" s="80" t="s">
        <v>86</v>
      </c>
      <c r="AG7" s="42" t="s">
        <v>81</v>
      </c>
      <c r="AH7" s="80" t="s">
        <v>79</v>
      </c>
      <c r="AI7" s="80" t="s">
        <v>97</v>
      </c>
      <c r="AJ7" s="42" t="s">
        <v>81</v>
      </c>
      <c r="AK7" s="80" t="s">
        <v>82</v>
      </c>
      <c r="AL7" s="80" t="s">
        <v>98</v>
      </c>
      <c r="AM7" s="42" t="s">
        <v>81</v>
      </c>
      <c r="AN7" s="45"/>
      <c r="AO7" s="45"/>
      <c r="AP7" s="45"/>
      <c r="AQ7" s="45"/>
      <c r="AR7" s="45"/>
      <c r="AS7" s="45"/>
      <c r="AT7" s="45"/>
      <c r="AU7" s="45"/>
      <c r="AV7" s="45"/>
      <c r="AW7" s="42"/>
      <c r="BL7" s="24" t="s">
        <v>51</v>
      </c>
      <c r="BM7" s="24" t="s">
        <v>52</v>
      </c>
      <c r="BN7" t="s">
        <v>54</v>
      </c>
      <c r="BO7" t="s">
        <v>56</v>
      </c>
      <c r="BP7" t="s">
        <v>67</v>
      </c>
      <c r="BQ7" t="s">
        <v>69</v>
      </c>
      <c r="BR7" t="s">
        <v>70</v>
      </c>
      <c r="BS7" t="s">
        <v>72</v>
      </c>
      <c r="BT7" t="s">
        <v>75</v>
      </c>
      <c r="BU7" t="s">
        <v>76</v>
      </c>
      <c r="BV7" t="s">
        <v>79</v>
      </c>
      <c r="BW7" t="s">
        <v>82</v>
      </c>
      <c r="BX7" t="s">
        <v>84</v>
      </c>
      <c r="BY7" t="s">
        <v>86</v>
      </c>
      <c r="BZ7" t="s">
        <v>97</v>
      </c>
      <c r="CA7" t="s">
        <v>98</v>
      </c>
    </row>
    <row r="8" spans="1:79" ht="25.5" customHeight="1" x14ac:dyDescent="0.25">
      <c r="B8" s="98" t="s">
        <v>60</v>
      </c>
      <c r="C8" s="30" t="s">
        <v>36</v>
      </c>
      <c r="D8" s="81">
        <v>268</v>
      </c>
      <c r="E8" s="81">
        <v>243</v>
      </c>
      <c r="F8" s="32">
        <f>(E8-D8)/D8</f>
        <v>-9.3283582089552244E-2</v>
      </c>
      <c r="G8" s="81">
        <v>363</v>
      </c>
      <c r="H8" s="81">
        <v>408</v>
      </c>
      <c r="I8" s="32">
        <f>(H8-G8)/G8</f>
        <v>0.12396694214876033</v>
      </c>
      <c r="J8" s="81">
        <v>286</v>
      </c>
      <c r="K8" s="81">
        <v>287</v>
      </c>
      <c r="L8" s="32">
        <f>(K8-J8)/J8</f>
        <v>3.4965034965034965E-3</v>
      </c>
      <c r="M8" s="81">
        <v>485</v>
      </c>
      <c r="N8" s="81">
        <v>457</v>
      </c>
      <c r="O8" s="32">
        <f>(N8-M8)/M8</f>
        <v>-5.7731958762886601E-2</v>
      </c>
      <c r="P8" s="81">
        <v>243</v>
      </c>
      <c r="Q8" s="81">
        <v>325</v>
      </c>
      <c r="R8" s="32">
        <f>(Q8-P8)/P8</f>
        <v>0.33744855967078191</v>
      </c>
      <c r="S8" s="81">
        <v>408</v>
      </c>
      <c r="T8" s="81">
        <v>458</v>
      </c>
      <c r="U8" s="32">
        <f>(T8-S8)/S8</f>
        <v>0.12254901960784313</v>
      </c>
      <c r="V8" s="81">
        <v>287</v>
      </c>
      <c r="W8" s="81">
        <v>343</v>
      </c>
      <c r="X8" s="32">
        <f>(W8-V8)/V8</f>
        <v>0.1951219512195122</v>
      </c>
      <c r="Y8" s="81">
        <v>457</v>
      </c>
      <c r="Z8" s="81">
        <v>454</v>
      </c>
      <c r="AA8" s="32">
        <f>(Z8-Y8)/Y8</f>
        <v>-6.5645514223194746E-3</v>
      </c>
      <c r="AB8" s="76">
        <f t="shared" ref="AB8:AB11" si="0">Q8</f>
        <v>325</v>
      </c>
      <c r="AC8" s="76">
        <f>'2016Q1'!$C9</f>
        <v>343</v>
      </c>
      <c r="AD8" s="32">
        <f>(AC8-AB8)/AB8</f>
        <v>5.5384615384615386E-2</v>
      </c>
      <c r="AE8" s="76">
        <f t="shared" ref="AE8:AE11" si="1">T8</f>
        <v>458</v>
      </c>
      <c r="AF8" s="76">
        <f>'2016Q2'!$C9</f>
        <v>482</v>
      </c>
      <c r="AG8" s="32">
        <f>(AF8-AE8)/AE8</f>
        <v>5.2401746724890827E-2</v>
      </c>
      <c r="AH8" s="76">
        <f t="shared" ref="AH8:AH11" si="2">W8</f>
        <v>343</v>
      </c>
      <c r="AI8" s="76">
        <f>'2016Q3'!$C9</f>
        <v>393</v>
      </c>
      <c r="AJ8" s="32">
        <f>(AI8-AH8)/AH8</f>
        <v>0.1457725947521866</v>
      </c>
      <c r="AK8" s="76">
        <f t="shared" ref="AK8:AK11" si="3">Z8</f>
        <v>454</v>
      </c>
      <c r="AL8" s="76">
        <f>'2016Q4'!$C9</f>
        <v>490</v>
      </c>
      <c r="AM8" s="32">
        <f>(AL8-AK8)/AK8</f>
        <v>7.9295154185022032E-2</v>
      </c>
      <c r="AN8" s="59"/>
      <c r="AO8" s="59"/>
      <c r="AP8" s="59"/>
      <c r="AQ8" s="59"/>
      <c r="AR8" s="59"/>
      <c r="AS8" s="59"/>
      <c r="AT8" s="59"/>
      <c r="AU8" s="59"/>
      <c r="AV8" s="59"/>
      <c r="AW8" s="43"/>
      <c r="AY8">
        <v>3</v>
      </c>
      <c r="AZ8" t="s">
        <v>23</v>
      </c>
      <c r="BK8" t="s">
        <v>61</v>
      </c>
      <c r="BL8" s="35">
        <f t="shared" ref="BL8:BL14" si="4">D8</f>
        <v>268</v>
      </c>
      <c r="BM8" s="35">
        <f t="shared" ref="BM8:BM14" si="5">G8</f>
        <v>363</v>
      </c>
      <c r="BN8" s="35">
        <f t="shared" ref="BN8:BN14" si="6">J8</f>
        <v>286</v>
      </c>
      <c r="BO8" s="35">
        <f t="shared" ref="BO8:BO14" si="7">M8</f>
        <v>485</v>
      </c>
      <c r="BP8" s="35">
        <f t="shared" ref="BP8:BP14" si="8">E8</f>
        <v>243</v>
      </c>
      <c r="BQ8" s="35">
        <f t="shared" ref="BQ8:BQ14" si="9">H8</f>
        <v>408</v>
      </c>
      <c r="BR8" s="35">
        <f t="shared" ref="BR8:BR14" si="10">K8</f>
        <v>287</v>
      </c>
      <c r="BS8" s="35">
        <f t="shared" ref="BS8:BS14" si="11">N8</f>
        <v>457</v>
      </c>
      <c r="BT8" s="35">
        <f t="shared" ref="BT8:BT14" si="12">Q8</f>
        <v>325</v>
      </c>
      <c r="BU8" s="35">
        <f t="shared" ref="BU8:BU14" si="13">T8</f>
        <v>458</v>
      </c>
      <c r="BV8" s="35">
        <f t="shared" ref="BV8:BV14" si="14">W8</f>
        <v>343</v>
      </c>
      <c r="BW8" s="35">
        <f t="shared" ref="BW8:BW14" si="15">Z8</f>
        <v>454</v>
      </c>
      <c r="BX8" s="35">
        <f>AC8</f>
        <v>343</v>
      </c>
      <c r="BY8" s="35">
        <f>AF8</f>
        <v>482</v>
      </c>
      <c r="BZ8" s="35">
        <f>AI8</f>
        <v>393</v>
      </c>
      <c r="CA8" s="35">
        <f>AL8</f>
        <v>490</v>
      </c>
    </row>
    <row r="9" spans="1:79" ht="25.5" customHeight="1" x14ac:dyDescent="0.25">
      <c r="B9" s="99"/>
      <c r="C9" s="30" t="s">
        <v>37</v>
      </c>
      <c r="D9" s="81">
        <v>43</v>
      </c>
      <c r="E9" s="81">
        <v>21</v>
      </c>
      <c r="F9" s="32">
        <f t="shared" ref="F9:F14" si="16">(E9-D9)/D9</f>
        <v>-0.51162790697674421</v>
      </c>
      <c r="G9" s="81">
        <v>45</v>
      </c>
      <c r="H9" s="81">
        <v>67</v>
      </c>
      <c r="I9" s="32">
        <f t="shared" ref="I9:I14" si="17">(H9-G9)/G9</f>
        <v>0.48888888888888887</v>
      </c>
      <c r="J9" s="81">
        <v>13</v>
      </c>
      <c r="K9" s="81">
        <v>90</v>
      </c>
      <c r="L9" s="32">
        <f t="shared" ref="L9:L14" si="18">(K9-J9)/J9</f>
        <v>5.9230769230769234</v>
      </c>
      <c r="M9" s="81">
        <v>46</v>
      </c>
      <c r="N9" s="81">
        <v>159</v>
      </c>
      <c r="O9" s="32">
        <f t="shared" ref="O9:O14" si="19">(N9-M9)/M9</f>
        <v>2.4565217391304346</v>
      </c>
      <c r="P9" s="81">
        <v>21</v>
      </c>
      <c r="Q9" s="81">
        <v>107</v>
      </c>
      <c r="R9" s="32">
        <f t="shared" ref="R9:R14" si="20">(Q9-P9)/P9</f>
        <v>4.0952380952380949</v>
      </c>
      <c r="S9" s="81">
        <v>67</v>
      </c>
      <c r="T9" s="81">
        <v>137</v>
      </c>
      <c r="U9" s="32">
        <f t="shared" ref="U9:U14" si="21">(T9-S9)/S9</f>
        <v>1.044776119402985</v>
      </c>
      <c r="V9" s="81">
        <v>90</v>
      </c>
      <c r="W9" s="81">
        <v>120</v>
      </c>
      <c r="X9" s="32">
        <f t="shared" ref="X9:X14" si="22">(W9-V9)/V9</f>
        <v>0.33333333333333331</v>
      </c>
      <c r="Y9" s="81">
        <v>159</v>
      </c>
      <c r="Z9" s="81">
        <v>149</v>
      </c>
      <c r="AA9" s="32">
        <f t="shared" ref="AA9:AA14" si="23">(Z9-Y9)/Y9</f>
        <v>-6.2893081761006289E-2</v>
      </c>
      <c r="AB9" s="76">
        <f t="shared" si="0"/>
        <v>107</v>
      </c>
      <c r="AC9" s="76">
        <f>'2016Q1'!$C16</f>
        <v>113</v>
      </c>
      <c r="AD9" s="32">
        <f t="shared" ref="AD9:AD14" si="24">(AC9-AB9)/AB9</f>
        <v>5.6074766355140186E-2</v>
      </c>
      <c r="AE9" s="76">
        <f t="shared" si="1"/>
        <v>137</v>
      </c>
      <c r="AF9" s="76">
        <f>'2016Q2'!$C16</f>
        <v>98</v>
      </c>
      <c r="AG9" s="32">
        <f t="shared" ref="AG9:AG14" si="25">(AF9-AE9)/AE9</f>
        <v>-0.28467153284671531</v>
      </c>
      <c r="AH9" s="76">
        <f t="shared" si="2"/>
        <v>120</v>
      </c>
      <c r="AI9" s="76">
        <f>'2016Q3'!$C16</f>
        <v>9</v>
      </c>
      <c r="AJ9" s="32">
        <f t="shared" ref="AJ9:AJ14" si="26">(AI9-AH9)/AH9</f>
        <v>-0.92500000000000004</v>
      </c>
      <c r="AK9" s="76">
        <f t="shared" si="3"/>
        <v>149</v>
      </c>
      <c r="AL9" s="76">
        <f>'2016Q4'!$C16</f>
        <v>144</v>
      </c>
      <c r="AM9" s="32">
        <f t="shared" ref="AM9:AM14" si="27">(AL9-AK9)/AK9</f>
        <v>-3.3557046979865772E-2</v>
      </c>
      <c r="AN9" s="59"/>
      <c r="AO9" s="59"/>
      <c r="AP9" s="59"/>
      <c r="AQ9" s="59"/>
      <c r="AR9" s="59"/>
      <c r="AS9" s="59"/>
      <c r="AT9" s="59"/>
      <c r="AU9" s="59"/>
      <c r="AV9" s="59"/>
      <c r="AW9" s="43"/>
      <c r="AY9">
        <v>4</v>
      </c>
      <c r="AZ9" t="s">
        <v>23</v>
      </c>
      <c r="BK9" t="s">
        <v>62</v>
      </c>
      <c r="BL9" s="35">
        <f t="shared" si="4"/>
        <v>43</v>
      </c>
      <c r="BM9" s="35">
        <f t="shared" si="5"/>
        <v>45</v>
      </c>
      <c r="BN9" s="35">
        <f t="shared" si="6"/>
        <v>13</v>
      </c>
      <c r="BO9" s="35">
        <f t="shared" si="7"/>
        <v>46</v>
      </c>
      <c r="BP9" s="35">
        <f t="shared" si="8"/>
        <v>21</v>
      </c>
      <c r="BQ9" s="35">
        <f t="shared" si="9"/>
        <v>67</v>
      </c>
      <c r="BR9" s="35">
        <f t="shared" si="10"/>
        <v>90</v>
      </c>
      <c r="BS9" s="35">
        <f t="shared" si="11"/>
        <v>159</v>
      </c>
      <c r="BT9" s="35">
        <f t="shared" si="12"/>
        <v>107</v>
      </c>
      <c r="BU9" s="35">
        <f t="shared" si="13"/>
        <v>137</v>
      </c>
      <c r="BV9" s="35">
        <f t="shared" si="14"/>
        <v>120</v>
      </c>
      <c r="BW9" s="35">
        <f t="shared" si="15"/>
        <v>149</v>
      </c>
      <c r="BX9" s="35">
        <f>AC9</f>
        <v>113</v>
      </c>
      <c r="BY9" s="35">
        <f>AF9</f>
        <v>98</v>
      </c>
      <c r="BZ9" s="35">
        <f>AI9</f>
        <v>9</v>
      </c>
      <c r="CA9" s="35">
        <f>AL9</f>
        <v>144</v>
      </c>
    </row>
    <row r="10" spans="1:79" ht="25.5" customHeight="1" x14ac:dyDescent="0.25">
      <c r="B10" s="98" t="s">
        <v>53</v>
      </c>
      <c r="C10" s="30" t="s">
        <v>36</v>
      </c>
      <c r="D10" s="81">
        <v>0</v>
      </c>
      <c r="E10" s="81">
        <v>0</v>
      </c>
      <c r="F10" s="32" t="s">
        <v>99</v>
      </c>
      <c r="G10" s="81">
        <v>0</v>
      </c>
      <c r="H10" s="81">
        <v>0</v>
      </c>
      <c r="I10" s="32" t="s">
        <v>99</v>
      </c>
      <c r="J10" s="81">
        <v>0</v>
      </c>
      <c r="K10" s="81">
        <v>0</v>
      </c>
      <c r="L10" s="32" t="s">
        <v>99</v>
      </c>
      <c r="M10" s="81">
        <v>0</v>
      </c>
      <c r="N10" s="81">
        <v>0</v>
      </c>
      <c r="O10" s="32" t="s">
        <v>99</v>
      </c>
      <c r="P10" s="81">
        <v>0</v>
      </c>
      <c r="Q10" s="81">
        <v>0</v>
      </c>
      <c r="R10" s="32" t="s">
        <v>99</v>
      </c>
      <c r="S10" s="81">
        <v>0</v>
      </c>
      <c r="T10" s="81">
        <v>0</v>
      </c>
      <c r="U10" s="32" t="s">
        <v>99</v>
      </c>
      <c r="V10" s="81">
        <v>0</v>
      </c>
      <c r="W10" s="81">
        <v>0</v>
      </c>
      <c r="X10" s="32" t="s">
        <v>99</v>
      </c>
      <c r="Y10" s="81">
        <v>0</v>
      </c>
      <c r="Z10" s="81">
        <v>0</v>
      </c>
      <c r="AA10" s="32" t="s">
        <v>99</v>
      </c>
      <c r="AB10" s="76">
        <f t="shared" si="0"/>
        <v>0</v>
      </c>
      <c r="AC10" s="76">
        <f>'2016Q1'!$D9</f>
        <v>0</v>
      </c>
      <c r="AD10" s="32" t="s">
        <v>99</v>
      </c>
      <c r="AE10" s="76">
        <f t="shared" si="1"/>
        <v>0</v>
      </c>
      <c r="AF10" s="76">
        <f>'2016Q2'!$D9</f>
        <v>0</v>
      </c>
      <c r="AG10" s="32" t="s">
        <v>99</v>
      </c>
      <c r="AH10" s="76">
        <f t="shared" si="2"/>
        <v>0</v>
      </c>
      <c r="AI10" s="76">
        <f>'2016Q3'!$D9</f>
        <v>0</v>
      </c>
      <c r="AJ10" s="32" t="s">
        <v>99</v>
      </c>
      <c r="AK10" s="76">
        <f t="shared" si="3"/>
        <v>0</v>
      </c>
      <c r="AL10" s="76">
        <f>'2016Q4'!$D9</f>
        <v>0</v>
      </c>
      <c r="AM10" s="32" t="s">
        <v>99</v>
      </c>
      <c r="AN10" s="59"/>
      <c r="AO10" s="59"/>
      <c r="AP10" s="59"/>
      <c r="AQ10" s="59"/>
      <c r="AR10" s="59"/>
      <c r="AS10" s="59"/>
      <c r="AT10" s="59"/>
      <c r="AU10" s="59"/>
      <c r="AV10" s="59"/>
      <c r="AW10" s="43"/>
      <c r="AY10">
        <v>5</v>
      </c>
      <c r="AZ10" t="s">
        <v>23</v>
      </c>
      <c r="BK10" t="s">
        <v>41</v>
      </c>
      <c r="BL10" s="35">
        <f t="shared" si="4"/>
        <v>0</v>
      </c>
      <c r="BM10" s="35">
        <f t="shared" si="5"/>
        <v>0</v>
      </c>
      <c r="BN10" s="35">
        <f t="shared" si="6"/>
        <v>0</v>
      </c>
      <c r="BO10" s="35">
        <f t="shared" si="7"/>
        <v>0</v>
      </c>
      <c r="BP10" s="35">
        <f t="shared" si="8"/>
        <v>0</v>
      </c>
      <c r="BQ10" s="35">
        <f t="shared" si="9"/>
        <v>0</v>
      </c>
      <c r="BR10" s="35">
        <f t="shared" si="10"/>
        <v>0</v>
      </c>
      <c r="BS10" s="35">
        <f t="shared" si="11"/>
        <v>0</v>
      </c>
      <c r="BT10" s="35">
        <f t="shared" si="12"/>
        <v>0</v>
      </c>
      <c r="BU10" s="35">
        <f t="shared" si="13"/>
        <v>0</v>
      </c>
      <c r="BV10" s="35">
        <f t="shared" si="14"/>
        <v>0</v>
      </c>
      <c r="BW10" s="35">
        <f t="shared" si="15"/>
        <v>0</v>
      </c>
      <c r="BX10" s="35">
        <f>AC10</f>
        <v>0</v>
      </c>
      <c r="BY10" s="35">
        <f>AF10</f>
        <v>0</v>
      </c>
      <c r="BZ10" s="35">
        <f>AI10</f>
        <v>0</v>
      </c>
      <c r="CA10" s="35">
        <f>AL10</f>
        <v>0</v>
      </c>
    </row>
    <row r="11" spans="1:79" ht="25.5" customHeight="1" x14ac:dyDescent="0.25">
      <c r="B11" s="99"/>
      <c r="C11" s="30" t="s">
        <v>37</v>
      </c>
      <c r="D11" s="81">
        <v>0</v>
      </c>
      <c r="E11" s="81">
        <v>0</v>
      </c>
      <c r="F11" s="32" t="s">
        <v>99</v>
      </c>
      <c r="G11" s="81">
        <v>0</v>
      </c>
      <c r="H11" s="81">
        <v>0</v>
      </c>
      <c r="I11" s="32" t="s">
        <v>99</v>
      </c>
      <c r="J11" s="81">
        <v>0</v>
      </c>
      <c r="K11" s="81">
        <v>0</v>
      </c>
      <c r="L11" s="32" t="s">
        <v>99</v>
      </c>
      <c r="M11" s="81">
        <v>0</v>
      </c>
      <c r="N11" s="81">
        <v>0</v>
      </c>
      <c r="O11" s="32" t="s">
        <v>99</v>
      </c>
      <c r="P11" s="81">
        <v>0</v>
      </c>
      <c r="Q11" s="81">
        <v>0</v>
      </c>
      <c r="R11" s="32" t="s">
        <v>99</v>
      </c>
      <c r="S11" s="81">
        <v>0</v>
      </c>
      <c r="T11" s="81">
        <v>0</v>
      </c>
      <c r="U11" s="32" t="s">
        <v>99</v>
      </c>
      <c r="V11" s="81">
        <v>0</v>
      </c>
      <c r="W11" s="81">
        <v>0</v>
      </c>
      <c r="X11" s="32" t="s">
        <v>99</v>
      </c>
      <c r="Y11" s="81">
        <v>0</v>
      </c>
      <c r="Z11" s="81">
        <v>0</v>
      </c>
      <c r="AA11" s="32" t="s">
        <v>99</v>
      </c>
      <c r="AB11" s="76">
        <f t="shared" si="0"/>
        <v>0</v>
      </c>
      <c r="AC11" s="76">
        <f>'2016Q1'!$D16</f>
        <v>0</v>
      </c>
      <c r="AD11" s="32" t="s">
        <v>99</v>
      </c>
      <c r="AE11" s="76">
        <f t="shared" si="1"/>
        <v>0</v>
      </c>
      <c r="AF11" s="76">
        <f>'2016Q2'!$D16</f>
        <v>0</v>
      </c>
      <c r="AG11" s="32" t="s">
        <v>99</v>
      </c>
      <c r="AH11" s="76">
        <f t="shared" si="2"/>
        <v>0</v>
      </c>
      <c r="AI11" s="76">
        <f>'2016Q3'!$D16</f>
        <v>0</v>
      </c>
      <c r="AJ11" s="32" t="s">
        <v>99</v>
      </c>
      <c r="AK11" s="76">
        <f t="shared" si="3"/>
        <v>0</v>
      </c>
      <c r="AL11" s="76">
        <f>'2016Q4'!$D16</f>
        <v>0</v>
      </c>
      <c r="AM11" s="32" t="s">
        <v>99</v>
      </c>
      <c r="AN11" s="59"/>
      <c r="AO11" s="59"/>
      <c r="AP11" s="59"/>
      <c r="AQ11" s="59"/>
      <c r="AR11" s="59"/>
      <c r="AS11" s="59"/>
      <c r="AT11" s="59"/>
      <c r="AU11" s="59"/>
      <c r="AV11" s="59"/>
      <c r="AW11" s="43"/>
      <c r="AY11">
        <v>6</v>
      </c>
      <c r="AZ11" t="s">
        <v>23</v>
      </c>
      <c r="BK11" t="s">
        <v>42</v>
      </c>
      <c r="BL11" s="35">
        <f t="shared" si="4"/>
        <v>0</v>
      </c>
      <c r="BM11" s="35">
        <f t="shared" si="5"/>
        <v>0</v>
      </c>
      <c r="BN11" s="35">
        <f t="shared" si="6"/>
        <v>0</v>
      </c>
      <c r="BO11" s="35">
        <f t="shared" si="7"/>
        <v>0</v>
      </c>
      <c r="BP11" s="35">
        <f t="shared" si="8"/>
        <v>0</v>
      </c>
      <c r="BQ11" s="35">
        <f t="shared" si="9"/>
        <v>0</v>
      </c>
      <c r="BR11" s="35">
        <f t="shared" si="10"/>
        <v>0</v>
      </c>
      <c r="BS11" s="35">
        <f t="shared" si="11"/>
        <v>0</v>
      </c>
      <c r="BT11" s="35">
        <f t="shared" si="12"/>
        <v>0</v>
      </c>
      <c r="BU11" s="35">
        <f t="shared" si="13"/>
        <v>0</v>
      </c>
      <c r="BV11" s="35">
        <f t="shared" si="14"/>
        <v>0</v>
      </c>
      <c r="BW11" s="35">
        <f t="shared" si="15"/>
        <v>0</v>
      </c>
      <c r="BX11" s="35">
        <f>AC11</f>
        <v>0</v>
      </c>
      <c r="BY11" s="35">
        <f>AF11</f>
        <v>0</v>
      </c>
      <c r="BZ11" s="35">
        <f>AI11</f>
        <v>0</v>
      </c>
      <c r="CA11" s="35">
        <f>AL11</f>
        <v>0</v>
      </c>
    </row>
    <row r="12" spans="1:79" ht="25.5" customHeight="1" x14ac:dyDescent="0.25">
      <c r="B12" s="96" t="s">
        <v>40</v>
      </c>
      <c r="C12" s="30" t="s">
        <v>36</v>
      </c>
      <c r="D12" s="81">
        <f>D8+D10</f>
        <v>268</v>
      </c>
      <c r="E12" s="81">
        <f>E8+E10</f>
        <v>243</v>
      </c>
      <c r="F12" s="32">
        <f t="shared" si="16"/>
        <v>-9.3283582089552244E-2</v>
      </c>
      <c r="G12" s="81">
        <f>G8+G10</f>
        <v>363</v>
      </c>
      <c r="H12" s="81">
        <f>H8+H10</f>
        <v>408</v>
      </c>
      <c r="I12" s="32">
        <f t="shared" si="17"/>
        <v>0.12396694214876033</v>
      </c>
      <c r="J12" s="81">
        <f>J8+J10</f>
        <v>286</v>
      </c>
      <c r="K12" s="81">
        <f>K8+K10</f>
        <v>287</v>
      </c>
      <c r="L12" s="32">
        <f t="shared" si="18"/>
        <v>3.4965034965034965E-3</v>
      </c>
      <c r="M12" s="81">
        <f>M8+M10</f>
        <v>485</v>
      </c>
      <c r="N12" s="81">
        <f>N8+N10</f>
        <v>457</v>
      </c>
      <c r="O12" s="32">
        <f t="shared" si="19"/>
        <v>-5.7731958762886601E-2</v>
      </c>
      <c r="P12" s="81">
        <f>P8+P10</f>
        <v>243</v>
      </c>
      <c r="Q12" s="81">
        <f>Q8+Q10</f>
        <v>325</v>
      </c>
      <c r="R12" s="32">
        <f t="shared" si="20"/>
        <v>0.33744855967078191</v>
      </c>
      <c r="S12" s="81">
        <f>S8+S10</f>
        <v>408</v>
      </c>
      <c r="T12" s="81">
        <f>T8+T10</f>
        <v>458</v>
      </c>
      <c r="U12" s="32">
        <f t="shared" si="21"/>
        <v>0.12254901960784313</v>
      </c>
      <c r="V12" s="81">
        <f>V8+V10</f>
        <v>287</v>
      </c>
      <c r="W12" s="81">
        <f>W8+W10</f>
        <v>343</v>
      </c>
      <c r="X12" s="32">
        <f t="shared" si="22"/>
        <v>0.1951219512195122</v>
      </c>
      <c r="Y12" s="81">
        <f>Y8+Y10</f>
        <v>457</v>
      </c>
      <c r="Z12" s="81">
        <f>Z8+Z10</f>
        <v>454</v>
      </c>
      <c r="AA12" s="32">
        <f t="shared" si="23"/>
        <v>-6.5645514223194746E-3</v>
      </c>
      <c r="AB12" s="81">
        <f>AB8+AB10</f>
        <v>325</v>
      </c>
      <c r="AC12" s="81">
        <f>AC8+AC10</f>
        <v>343</v>
      </c>
      <c r="AD12" s="32">
        <f t="shared" si="24"/>
        <v>5.5384615384615386E-2</v>
      </c>
      <c r="AE12" s="81">
        <f>AE8+AE10</f>
        <v>458</v>
      </c>
      <c r="AF12" s="81">
        <f>AF8+AF10</f>
        <v>482</v>
      </c>
      <c r="AG12" s="32">
        <f t="shared" si="25"/>
        <v>5.2401746724890827E-2</v>
      </c>
      <c r="AH12" s="81">
        <f>AH8+AH10</f>
        <v>343</v>
      </c>
      <c r="AI12" s="81">
        <f>AI8+AI10</f>
        <v>393</v>
      </c>
      <c r="AJ12" s="32">
        <f t="shared" si="26"/>
        <v>0.1457725947521866</v>
      </c>
      <c r="AK12" s="81">
        <f>AK8+AK10</f>
        <v>454</v>
      </c>
      <c r="AL12" s="81">
        <f>AL8+AL10</f>
        <v>490</v>
      </c>
      <c r="AM12" s="32">
        <f t="shared" si="27"/>
        <v>7.9295154185022032E-2</v>
      </c>
      <c r="AN12" s="59"/>
      <c r="AO12" s="59"/>
      <c r="AP12" s="59"/>
      <c r="AQ12" s="59"/>
      <c r="AR12" s="59"/>
      <c r="AS12" s="59"/>
      <c r="AT12" s="59"/>
      <c r="AU12" s="59"/>
      <c r="AV12" s="59"/>
      <c r="AW12" s="43"/>
      <c r="BK12" t="s">
        <v>36</v>
      </c>
      <c r="BL12" s="35">
        <f t="shared" si="4"/>
        <v>268</v>
      </c>
      <c r="BM12" s="35">
        <f t="shared" si="5"/>
        <v>363</v>
      </c>
      <c r="BN12" s="35">
        <f t="shared" si="6"/>
        <v>286</v>
      </c>
      <c r="BO12" s="35">
        <f t="shared" si="7"/>
        <v>485</v>
      </c>
      <c r="BP12" s="35">
        <f t="shared" si="8"/>
        <v>243</v>
      </c>
      <c r="BQ12" s="35">
        <f t="shared" si="9"/>
        <v>408</v>
      </c>
      <c r="BR12" s="35">
        <f t="shared" si="10"/>
        <v>287</v>
      </c>
      <c r="BS12" s="35">
        <f t="shared" si="11"/>
        <v>457</v>
      </c>
      <c r="BT12" s="35">
        <f t="shared" si="12"/>
        <v>325</v>
      </c>
      <c r="BU12" s="35">
        <f t="shared" si="13"/>
        <v>458</v>
      </c>
      <c r="BV12" s="35">
        <f t="shared" si="14"/>
        <v>343</v>
      </c>
      <c r="BW12" s="35">
        <f t="shared" si="15"/>
        <v>454</v>
      </c>
      <c r="BX12" s="35">
        <f>AC12</f>
        <v>343</v>
      </c>
      <c r="BY12" s="35">
        <f>AF12</f>
        <v>482</v>
      </c>
      <c r="BZ12" s="35">
        <f>AI12</f>
        <v>393</v>
      </c>
      <c r="CA12" s="35">
        <f>AL12</f>
        <v>490</v>
      </c>
    </row>
    <row r="13" spans="1:79" ht="25.5" customHeight="1" thickBot="1" x14ac:dyDescent="0.3">
      <c r="B13" s="97"/>
      <c r="C13" s="31" t="s">
        <v>37</v>
      </c>
      <c r="D13" s="82">
        <f>D9+D11</f>
        <v>43</v>
      </c>
      <c r="E13" s="82">
        <f>E9+E11</f>
        <v>21</v>
      </c>
      <c r="F13" s="33">
        <f t="shared" si="16"/>
        <v>-0.51162790697674421</v>
      </c>
      <c r="G13" s="82">
        <f>G9+G11</f>
        <v>45</v>
      </c>
      <c r="H13" s="82">
        <f>H9+H11</f>
        <v>67</v>
      </c>
      <c r="I13" s="33">
        <f t="shared" si="17"/>
        <v>0.48888888888888887</v>
      </c>
      <c r="J13" s="82">
        <f>J9+J11</f>
        <v>13</v>
      </c>
      <c r="K13" s="82">
        <f>K9+K11</f>
        <v>90</v>
      </c>
      <c r="L13" s="33">
        <f t="shared" si="18"/>
        <v>5.9230769230769234</v>
      </c>
      <c r="M13" s="82">
        <f>M9+M11</f>
        <v>46</v>
      </c>
      <c r="N13" s="82">
        <f>N9+N11</f>
        <v>159</v>
      </c>
      <c r="O13" s="33">
        <f t="shared" si="19"/>
        <v>2.4565217391304346</v>
      </c>
      <c r="P13" s="82">
        <f>P9+P11</f>
        <v>21</v>
      </c>
      <c r="Q13" s="82">
        <f>Q9+Q11</f>
        <v>107</v>
      </c>
      <c r="R13" s="33">
        <f t="shared" si="20"/>
        <v>4.0952380952380949</v>
      </c>
      <c r="S13" s="82">
        <f>S9+S11</f>
        <v>67</v>
      </c>
      <c r="T13" s="82">
        <f>T9+T11</f>
        <v>137</v>
      </c>
      <c r="U13" s="33">
        <f t="shared" si="21"/>
        <v>1.044776119402985</v>
      </c>
      <c r="V13" s="82">
        <f>V9+V11</f>
        <v>90</v>
      </c>
      <c r="W13" s="82">
        <f>W9+W11</f>
        <v>120</v>
      </c>
      <c r="X13" s="33">
        <f t="shared" si="22"/>
        <v>0.33333333333333331</v>
      </c>
      <c r="Y13" s="82">
        <f>Y9+Y11</f>
        <v>159</v>
      </c>
      <c r="Z13" s="82">
        <f>Z9+Z11</f>
        <v>149</v>
      </c>
      <c r="AA13" s="33">
        <f t="shared" si="23"/>
        <v>-6.2893081761006289E-2</v>
      </c>
      <c r="AB13" s="82">
        <f>AB9+AB11</f>
        <v>107</v>
      </c>
      <c r="AC13" s="82">
        <f>AC9+AC11</f>
        <v>113</v>
      </c>
      <c r="AD13" s="33">
        <f t="shared" si="24"/>
        <v>5.6074766355140186E-2</v>
      </c>
      <c r="AE13" s="82">
        <f>AE9+AE11</f>
        <v>137</v>
      </c>
      <c r="AF13" s="82">
        <f>AF9+AF11</f>
        <v>98</v>
      </c>
      <c r="AG13" s="33">
        <f t="shared" si="25"/>
        <v>-0.28467153284671531</v>
      </c>
      <c r="AH13" s="82">
        <f>AH9+AH11</f>
        <v>120</v>
      </c>
      <c r="AI13" s="82">
        <f>AI9+AI11</f>
        <v>9</v>
      </c>
      <c r="AJ13" s="33">
        <f t="shared" si="26"/>
        <v>-0.92500000000000004</v>
      </c>
      <c r="AK13" s="82">
        <f>AK9+AK11</f>
        <v>149</v>
      </c>
      <c r="AL13" s="82">
        <f>AL9+AL11</f>
        <v>144</v>
      </c>
      <c r="AM13" s="33">
        <f t="shared" si="27"/>
        <v>-3.3557046979865772E-2</v>
      </c>
      <c r="AN13" s="59"/>
      <c r="AO13" s="59"/>
      <c r="AP13" s="59"/>
      <c r="AQ13" s="59"/>
      <c r="AR13" s="59"/>
      <c r="AS13" s="59"/>
      <c r="AT13" s="59"/>
      <c r="AU13" s="59"/>
      <c r="AV13" s="59"/>
      <c r="AW13" s="43"/>
      <c r="BK13" t="s">
        <v>37</v>
      </c>
      <c r="BL13" s="35">
        <f t="shared" si="4"/>
        <v>43</v>
      </c>
      <c r="BM13" s="35">
        <f t="shared" si="5"/>
        <v>45</v>
      </c>
      <c r="BN13" s="35">
        <f t="shared" si="6"/>
        <v>13</v>
      </c>
      <c r="BO13" s="35">
        <f t="shared" si="7"/>
        <v>46</v>
      </c>
      <c r="BP13" s="35">
        <f t="shared" si="8"/>
        <v>21</v>
      </c>
      <c r="BQ13" s="35">
        <f t="shared" si="9"/>
        <v>67</v>
      </c>
      <c r="BR13" s="35">
        <f t="shared" si="10"/>
        <v>90</v>
      </c>
      <c r="BS13" s="35">
        <f t="shared" si="11"/>
        <v>159</v>
      </c>
      <c r="BT13" s="35">
        <f t="shared" si="12"/>
        <v>107</v>
      </c>
      <c r="BU13" s="35">
        <f t="shared" si="13"/>
        <v>137</v>
      </c>
      <c r="BV13" s="35">
        <f t="shared" si="14"/>
        <v>120</v>
      </c>
      <c r="BW13" s="35">
        <f t="shared" si="15"/>
        <v>149</v>
      </c>
      <c r="BX13" s="35">
        <f t="shared" ref="BX13:BX14" si="28">AC13</f>
        <v>113</v>
      </c>
      <c r="BY13" s="35">
        <f t="shared" ref="BY13:BY14" si="29">AF13</f>
        <v>98</v>
      </c>
      <c r="BZ13" s="35">
        <f t="shared" ref="BZ13:BZ14" si="30">AI13</f>
        <v>9</v>
      </c>
      <c r="CA13" s="35">
        <f t="shared" ref="CA13:CA14" si="31">AL13</f>
        <v>144</v>
      </c>
    </row>
    <row r="14" spans="1:79" ht="25.5" customHeight="1" thickTop="1" x14ac:dyDescent="0.25">
      <c r="B14" s="26" t="s">
        <v>5</v>
      </c>
      <c r="C14" s="27"/>
      <c r="D14" s="83">
        <f>D12+D13</f>
        <v>311</v>
      </c>
      <c r="E14" s="83">
        <f>E12+E13</f>
        <v>264</v>
      </c>
      <c r="F14" s="34">
        <f t="shared" si="16"/>
        <v>-0.15112540192926044</v>
      </c>
      <c r="G14" s="83">
        <f>G12+G13</f>
        <v>408</v>
      </c>
      <c r="H14" s="83">
        <f>H12+H13</f>
        <v>475</v>
      </c>
      <c r="I14" s="34">
        <f t="shared" si="17"/>
        <v>0.1642156862745098</v>
      </c>
      <c r="J14" s="83">
        <f>J12+J13</f>
        <v>299</v>
      </c>
      <c r="K14" s="83">
        <f>K12+K13</f>
        <v>377</v>
      </c>
      <c r="L14" s="34">
        <f t="shared" si="18"/>
        <v>0.2608695652173913</v>
      </c>
      <c r="M14" s="83">
        <f>M12+M13</f>
        <v>531</v>
      </c>
      <c r="N14" s="83">
        <f>N12+N13</f>
        <v>616</v>
      </c>
      <c r="O14" s="34">
        <f t="shared" si="19"/>
        <v>0.160075329566855</v>
      </c>
      <c r="P14" s="83">
        <f>P12+P13</f>
        <v>264</v>
      </c>
      <c r="Q14" s="83">
        <f>Q12+Q13</f>
        <v>432</v>
      </c>
      <c r="R14" s="34">
        <f t="shared" si="20"/>
        <v>0.63636363636363635</v>
      </c>
      <c r="S14" s="83">
        <f>S12+S13</f>
        <v>475</v>
      </c>
      <c r="T14" s="83">
        <f>T12+T13</f>
        <v>595</v>
      </c>
      <c r="U14" s="34">
        <f t="shared" si="21"/>
        <v>0.25263157894736843</v>
      </c>
      <c r="V14" s="83">
        <f>V12+V13</f>
        <v>377</v>
      </c>
      <c r="W14" s="83">
        <f>W12+W13</f>
        <v>463</v>
      </c>
      <c r="X14" s="34">
        <f t="shared" si="22"/>
        <v>0.22811671087533156</v>
      </c>
      <c r="Y14" s="83">
        <f>Y12+Y13</f>
        <v>616</v>
      </c>
      <c r="Z14" s="83">
        <f>Z12+Z13</f>
        <v>603</v>
      </c>
      <c r="AA14" s="34">
        <f t="shared" si="23"/>
        <v>-2.1103896103896104E-2</v>
      </c>
      <c r="AB14" s="83">
        <f>AB12+AB13</f>
        <v>432</v>
      </c>
      <c r="AC14" s="83">
        <f>AC12+AC13</f>
        <v>456</v>
      </c>
      <c r="AD14" s="34">
        <f t="shared" si="24"/>
        <v>5.5555555555555552E-2</v>
      </c>
      <c r="AE14" s="83">
        <f>AE12+AE13</f>
        <v>595</v>
      </c>
      <c r="AF14" s="83">
        <f>AF12+AF13</f>
        <v>580</v>
      </c>
      <c r="AG14" s="34">
        <f t="shared" si="25"/>
        <v>-2.5210084033613446E-2</v>
      </c>
      <c r="AH14" s="83">
        <f>AH12+AH13</f>
        <v>463</v>
      </c>
      <c r="AI14" s="83">
        <f>AI12+AI13</f>
        <v>402</v>
      </c>
      <c r="AJ14" s="34">
        <f t="shared" si="26"/>
        <v>-0.13174946004319654</v>
      </c>
      <c r="AK14" s="83">
        <f>AK12+AK13</f>
        <v>603</v>
      </c>
      <c r="AL14" s="83">
        <f>AL12+AL13</f>
        <v>634</v>
      </c>
      <c r="AM14" s="34">
        <f t="shared" si="27"/>
        <v>5.140961857379768E-2</v>
      </c>
      <c r="AN14" s="59"/>
      <c r="AO14" s="59"/>
      <c r="AP14" s="59"/>
      <c r="AQ14" s="59"/>
      <c r="AR14" s="59"/>
      <c r="AS14" s="59"/>
      <c r="AT14" s="59"/>
      <c r="AU14" s="59"/>
      <c r="AV14" s="59"/>
      <c r="AW14" s="43"/>
      <c r="BK14" t="s">
        <v>5</v>
      </c>
      <c r="BL14" s="35">
        <f t="shared" si="4"/>
        <v>311</v>
      </c>
      <c r="BM14" s="35">
        <f t="shared" si="5"/>
        <v>408</v>
      </c>
      <c r="BN14" s="35">
        <f t="shared" si="6"/>
        <v>299</v>
      </c>
      <c r="BO14" s="35">
        <f t="shared" si="7"/>
        <v>531</v>
      </c>
      <c r="BP14" s="35">
        <f t="shared" si="8"/>
        <v>264</v>
      </c>
      <c r="BQ14" s="35">
        <f t="shared" si="9"/>
        <v>475</v>
      </c>
      <c r="BR14" s="35">
        <f t="shared" si="10"/>
        <v>377</v>
      </c>
      <c r="BS14" s="35">
        <f t="shared" si="11"/>
        <v>616</v>
      </c>
      <c r="BT14" s="35">
        <f t="shared" si="12"/>
        <v>432</v>
      </c>
      <c r="BU14" s="35">
        <f t="shared" si="13"/>
        <v>595</v>
      </c>
      <c r="BV14" s="35">
        <f t="shared" si="14"/>
        <v>463</v>
      </c>
      <c r="BW14" s="35">
        <f t="shared" si="15"/>
        <v>603</v>
      </c>
      <c r="BX14" s="35">
        <f t="shared" si="28"/>
        <v>456</v>
      </c>
      <c r="BY14" s="35">
        <f t="shared" si="29"/>
        <v>580</v>
      </c>
      <c r="BZ14" s="35">
        <f t="shared" si="30"/>
        <v>402</v>
      </c>
      <c r="CA14" s="35">
        <f t="shared" si="31"/>
        <v>634</v>
      </c>
    </row>
    <row r="15" spans="1:79" ht="25.5" customHeight="1" x14ac:dyDescent="0.25">
      <c r="F15"/>
      <c r="I15"/>
      <c r="K15"/>
      <c r="L15"/>
      <c r="O15"/>
      <c r="R15"/>
      <c r="U15"/>
      <c r="X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79" ht="25.5" customHeight="1" x14ac:dyDescent="0.25">
      <c r="F16"/>
      <c r="I16"/>
      <c r="K16"/>
      <c r="L16"/>
      <c r="O16"/>
      <c r="R16"/>
      <c r="U16"/>
      <c r="X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79" ht="25.5" customHeight="1" x14ac:dyDescent="0.25">
      <c r="F17"/>
      <c r="I17"/>
      <c r="K17"/>
      <c r="L17"/>
      <c r="O17"/>
      <c r="R17"/>
      <c r="U17"/>
      <c r="X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79" ht="25.5" customHeight="1" x14ac:dyDescent="0.25">
      <c r="F18"/>
      <c r="I18"/>
      <c r="K18"/>
      <c r="L18"/>
      <c r="O18"/>
      <c r="R18"/>
      <c r="U18"/>
      <c r="X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79" ht="15.75" thickBot="1" x14ac:dyDescent="0.3">
      <c r="A19" s="11"/>
      <c r="B19" s="11"/>
      <c r="C19" s="11"/>
      <c r="D19" s="11"/>
      <c r="E19" s="11"/>
      <c r="F19" s="15"/>
      <c r="G19" s="11"/>
      <c r="H19" s="11"/>
      <c r="I19" s="15"/>
      <c r="J19" s="11"/>
      <c r="K19" s="11"/>
      <c r="L19" s="15"/>
      <c r="M19" s="11"/>
      <c r="N19" s="11"/>
      <c r="O19" s="15"/>
      <c r="P19" s="11"/>
      <c r="Q19" s="11"/>
      <c r="R19" s="15"/>
      <c r="S19" s="11"/>
      <c r="T19" s="11"/>
      <c r="U19" s="15"/>
      <c r="V19" s="11"/>
      <c r="W19" s="11"/>
      <c r="X19" s="15"/>
      <c r="Y19" s="11"/>
      <c r="Z19" s="11"/>
      <c r="AA19" s="15"/>
      <c r="AB19" s="11"/>
      <c r="AC19" s="11"/>
      <c r="AD19" s="15"/>
      <c r="AE19" s="11"/>
      <c r="AF19" s="11"/>
      <c r="AG19" s="15"/>
      <c r="AH19" s="11"/>
      <c r="AI19" s="11"/>
      <c r="AJ19" s="15"/>
      <c r="AK19" s="11"/>
      <c r="AL19" s="11"/>
      <c r="AM19" s="15"/>
      <c r="AN19" s="58"/>
      <c r="AO19" s="58"/>
      <c r="AP19" s="58"/>
      <c r="AQ19" s="58"/>
      <c r="AR19" s="58"/>
      <c r="AS19" s="58"/>
      <c r="AT19" s="58"/>
      <c r="AU19" s="58"/>
      <c r="AV19" s="58"/>
      <c r="AW19" s="44"/>
    </row>
    <row r="20" spans="1:79" ht="18.75" x14ac:dyDescent="0.3">
      <c r="A20" s="66" t="s">
        <v>110</v>
      </c>
      <c r="B20" s="25" t="s">
        <v>46</v>
      </c>
      <c r="K20"/>
      <c r="AB20"/>
      <c r="AC20"/>
      <c r="AE20"/>
      <c r="AF20"/>
      <c r="AH20"/>
      <c r="AI20"/>
      <c r="AK20"/>
      <c r="AL20"/>
    </row>
    <row r="21" spans="1:79" x14ac:dyDescent="0.25">
      <c r="C21" s="55"/>
      <c r="D21" s="84" t="s">
        <v>51</v>
      </c>
      <c r="E21" s="84" t="s">
        <v>67</v>
      </c>
      <c r="F21" s="85" t="s">
        <v>81</v>
      </c>
      <c r="G21" s="84" t="s">
        <v>52</v>
      </c>
      <c r="H21" s="84" t="s">
        <v>69</v>
      </c>
      <c r="I21" s="85" t="s">
        <v>81</v>
      </c>
      <c r="J21" s="84" t="s">
        <v>54</v>
      </c>
      <c r="K21" s="84" t="s">
        <v>70</v>
      </c>
      <c r="L21" s="85" t="s">
        <v>81</v>
      </c>
      <c r="M21" s="84" t="s">
        <v>56</v>
      </c>
      <c r="N21" s="84" t="s">
        <v>72</v>
      </c>
      <c r="O21" s="85" t="s">
        <v>81</v>
      </c>
      <c r="P21" s="84" t="s">
        <v>67</v>
      </c>
      <c r="Q21" s="84" t="s">
        <v>75</v>
      </c>
      <c r="R21" s="85" t="s">
        <v>81</v>
      </c>
      <c r="S21" s="84" t="s">
        <v>69</v>
      </c>
      <c r="T21" s="84" t="s">
        <v>76</v>
      </c>
      <c r="U21" s="85" t="s">
        <v>81</v>
      </c>
      <c r="V21" s="84" t="s">
        <v>70</v>
      </c>
      <c r="W21" s="84" t="s">
        <v>79</v>
      </c>
      <c r="X21" s="85" t="s">
        <v>81</v>
      </c>
      <c r="Y21" s="84" t="s">
        <v>72</v>
      </c>
      <c r="Z21" s="84" t="s">
        <v>82</v>
      </c>
      <c r="AA21" s="85" t="s">
        <v>81</v>
      </c>
      <c r="AB21" s="84" t="s">
        <v>75</v>
      </c>
      <c r="AC21" s="84" t="s">
        <v>84</v>
      </c>
      <c r="AD21" s="85" t="s">
        <v>81</v>
      </c>
      <c r="AE21" s="84" t="s">
        <v>76</v>
      </c>
      <c r="AF21" s="84" t="s">
        <v>86</v>
      </c>
      <c r="AG21" s="85" t="s">
        <v>81</v>
      </c>
      <c r="AH21" s="84" t="s">
        <v>79</v>
      </c>
      <c r="AI21" s="84" t="s">
        <v>97</v>
      </c>
      <c r="AJ21" s="85" t="s">
        <v>81</v>
      </c>
      <c r="AK21" s="84" t="s">
        <v>82</v>
      </c>
      <c r="AL21" s="84" t="s">
        <v>98</v>
      </c>
      <c r="AM21" s="85" t="s">
        <v>81</v>
      </c>
      <c r="AN21" s="45"/>
      <c r="AO21" s="45"/>
      <c r="AP21" s="45"/>
      <c r="AQ21" s="45"/>
      <c r="AR21" s="45"/>
      <c r="AS21" s="45"/>
      <c r="AT21" s="45"/>
      <c r="AU21" s="45"/>
      <c r="AV21" s="45"/>
      <c r="AW21" s="42"/>
    </row>
    <row r="22" spans="1:79" ht="25.5" customHeight="1" x14ac:dyDescent="0.25">
      <c r="B22" s="98" t="s">
        <v>60</v>
      </c>
      <c r="C22" s="86" t="s">
        <v>36</v>
      </c>
      <c r="D22" s="76">
        <v>2</v>
      </c>
      <c r="E22" s="76">
        <v>5</v>
      </c>
      <c r="F22" s="87">
        <f>(E22-D22)/D22</f>
        <v>1.5</v>
      </c>
      <c r="G22" s="76">
        <v>4</v>
      </c>
      <c r="H22" s="76">
        <v>5</v>
      </c>
      <c r="I22" s="87">
        <f>(H22-G22)/G22</f>
        <v>0.25</v>
      </c>
      <c r="J22" s="76">
        <v>1</v>
      </c>
      <c r="K22" s="76">
        <v>8</v>
      </c>
      <c r="L22" s="87">
        <f>(K22-J22)/J22</f>
        <v>7</v>
      </c>
      <c r="M22" s="76">
        <v>3</v>
      </c>
      <c r="N22" s="76">
        <v>2</v>
      </c>
      <c r="O22" s="87">
        <f>(N22-M22)/M22</f>
        <v>-0.33333333333333331</v>
      </c>
      <c r="P22" s="76">
        <v>5</v>
      </c>
      <c r="Q22" s="76">
        <v>7</v>
      </c>
      <c r="R22" s="87">
        <f>(Q22-P22)/P22</f>
        <v>0.4</v>
      </c>
      <c r="S22" s="76">
        <v>5</v>
      </c>
      <c r="T22" s="76">
        <v>10</v>
      </c>
      <c r="U22" s="87">
        <f>(T22-S22)/S22</f>
        <v>1</v>
      </c>
      <c r="V22" s="76">
        <v>8</v>
      </c>
      <c r="W22" s="76">
        <v>12</v>
      </c>
      <c r="X22" s="87">
        <f>(W22-V22)/V22</f>
        <v>0.5</v>
      </c>
      <c r="Y22" s="76">
        <v>2</v>
      </c>
      <c r="Z22" s="76">
        <v>2</v>
      </c>
      <c r="AA22" s="87">
        <f>(Z22-Y22)/Y22</f>
        <v>0</v>
      </c>
      <c r="AB22" s="76">
        <f t="shared" ref="AB22:AB25" si="32">Q22</f>
        <v>7</v>
      </c>
      <c r="AC22" s="76">
        <f>'2016Q1'!$C10</f>
        <v>0</v>
      </c>
      <c r="AD22" s="87">
        <f>(AC22-AB22)/AB22</f>
        <v>-1</v>
      </c>
      <c r="AE22" s="76">
        <f t="shared" ref="AE22:AE25" si="33">T22</f>
        <v>10</v>
      </c>
      <c r="AF22" s="76">
        <f>'2016Q2'!$C10</f>
        <v>7</v>
      </c>
      <c r="AG22" s="87">
        <f>(AF22-AE22)/AE22</f>
        <v>-0.3</v>
      </c>
      <c r="AH22" s="76">
        <f t="shared" ref="AH22:AH25" si="34">W22</f>
        <v>12</v>
      </c>
      <c r="AI22" s="76">
        <f>'2016Q3'!$C10</f>
        <v>5</v>
      </c>
      <c r="AJ22" s="87">
        <f>(AI22-AH22)/AH22</f>
        <v>-0.58333333333333337</v>
      </c>
      <c r="AK22" s="76">
        <f t="shared" ref="AK22:AK25" si="35">Z22</f>
        <v>2</v>
      </c>
      <c r="AL22" s="76">
        <f>'2016Q4'!$C10</f>
        <v>4</v>
      </c>
      <c r="AM22" s="87">
        <f>(AL22-AK22)/AK22</f>
        <v>1</v>
      </c>
      <c r="AN22" s="59"/>
      <c r="AO22" s="59"/>
      <c r="AP22" s="59"/>
      <c r="AQ22" s="59"/>
      <c r="AR22" s="59"/>
      <c r="AS22" s="59"/>
      <c r="AT22" s="59"/>
      <c r="AU22" s="59"/>
      <c r="AV22" s="59"/>
      <c r="AW22" s="43"/>
      <c r="AY22">
        <v>3</v>
      </c>
      <c r="AZ22" t="s">
        <v>25</v>
      </c>
    </row>
    <row r="23" spans="1:79" ht="25.5" customHeight="1" x14ac:dyDescent="0.25">
      <c r="B23" s="99"/>
      <c r="C23" s="86" t="s">
        <v>37</v>
      </c>
      <c r="D23" s="76">
        <v>20</v>
      </c>
      <c r="E23" s="76">
        <v>1</v>
      </c>
      <c r="F23" s="87">
        <f t="shared" ref="F23:F28" si="36">(E23-D23)/D23</f>
        <v>-0.95</v>
      </c>
      <c r="G23" s="76">
        <v>5</v>
      </c>
      <c r="H23" s="76">
        <v>5</v>
      </c>
      <c r="I23" s="87">
        <f t="shared" ref="I23:I28" si="37">(H23-G23)/G23</f>
        <v>0</v>
      </c>
      <c r="J23" s="76">
        <v>13</v>
      </c>
      <c r="K23" s="76">
        <v>1</v>
      </c>
      <c r="L23" s="87">
        <f t="shared" ref="L23:L28" si="38">(K23-J23)/J23</f>
        <v>-0.92307692307692313</v>
      </c>
      <c r="M23" s="76">
        <v>22</v>
      </c>
      <c r="N23" s="76">
        <v>11</v>
      </c>
      <c r="O23" s="87">
        <f t="shared" ref="O23:O28" si="39">(N23-M23)/M23</f>
        <v>-0.5</v>
      </c>
      <c r="P23" s="76">
        <v>1</v>
      </c>
      <c r="Q23" s="76">
        <v>0</v>
      </c>
      <c r="R23" s="87">
        <f t="shared" ref="R23:R28" si="40">(Q23-P23)/P23</f>
        <v>-1</v>
      </c>
      <c r="S23" s="76">
        <v>5</v>
      </c>
      <c r="T23" s="76">
        <v>19</v>
      </c>
      <c r="U23" s="87">
        <f t="shared" ref="U23:U28" si="41">(T23-S23)/S23</f>
        <v>2.8</v>
      </c>
      <c r="V23" s="76">
        <v>1</v>
      </c>
      <c r="W23" s="76">
        <v>7</v>
      </c>
      <c r="X23" s="87">
        <f t="shared" ref="X23:X28" si="42">(W23-V23)/V23</f>
        <v>6</v>
      </c>
      <c r="Y23" s="76">
        <v>11</v>
      </c>
      <c r="Z23" s="76">
        <v>3</v>
      </c>
      <c r="AA23" s="87">
        <f t="shared" ref="AA23:AA28" si="43">(Z23-Y23)/Y23</f>
        <v>-0.72727272727272729</v>
      </c>
      <c r="AB23" s="76">
        <f t="shared" si="32"/>
        <v>0</v>
      </c>
      <c r="AC23" s="76">
        <f>'2016Q1'!$C17</f>
        <v>24</v>
      </c>
      <c r="AD23" s="87" t="s">
        <v>99</v>
      </c>
      <c r="AE23" s="76">
        <f t="shared" si="33"/>
        <v>19</v>
      </c>
      <c r="AF23" s="76">
        <f>'2016Q2'!$C17</f>
        <v>6</v>
      </c>
      <c r="AG23" s="87">
        <f t="shared" ref="AG23:AG28" si="44">(AF23-AE23)/AE23</f>
        <v>-0.68421052631578949</v>
      </c>
      <c r="AH23" s="76">
        <f t="shared" si="34"/>
        <v>7</v>
      </c>
      <c r="AI23" s="76">
        <f>'2016Q3'!$C17</f>
        <v>4</v>
      </c>
      <c r="AJ23" s="87">
        <f t="shared" ref="AJ23:AJ28" si="45">(AI23-AH23)/AH23</f>
        <v>-0.42857142857142855</v>
      </c>
      <c r="AK23" s="76">
        <f t="shared" si="35"/>
        <v>3</v>
      </c>
      <c r="AL23" s="76">
        <f>'2016Q4'!$C17</f>
        <v>19</v>
      </c>
      <c r="AM23" s="87">
        <f t="shared" ref="AM23:AM28" si="46">(AL23-AK23)/AK23</f>
        <v>5.333333333333333</v>
      </c>
      <c r="AN23" s="59"/>
      <c r="AO23" s="59"/>
      <c r="AP23" s="59"/>
      <c r="AQ23" s="59"/>
      <c r="AR23" s="59"/>
      <c r="AS23" s="59"/>
      <c r="AT23" s="59"/>
      <c r="AU23" s="59"/>
      <c r="AV23" s="59"/>
      <c r="AW23" s="43"/>
      <c r="AY23">
        <v>4</v>
      </c>
      <c r="AZ23" t="s">
        <v>25</v>
      </c>
      <c r="BL23" s="24" t="s">
        <v>51</v>
      </c>
      <c r="BM23" s="24" t="s">
        <v>52</v>
      </c>
      <c r="BN23" t="s">
        <v>54</v>
      </c>
      <c r="BO23" t="s">
        <v>56</v>
      </c>
      <c r="BP23" t="s">
        <v>67</v>
      </c>
      <c r="BQ23" t="s">
        <v>69</v>
      </c>
      <c r="BR23" t="s">
        <v>70</v>
      </c>
      <c r="BS23" t="s">
        <v>72</v>
      </c>
      <c r="BT23" t="s">
        <v>75</v>
      </c>
      <c r="BU23" t="s">
        <v>76</v>
      </c>
      <c r="BV23" t="s">
        <v>79</v>
      </c>
      <c r="BW23" t="s">
        <v>82</v>
      </c>
      <c r="BX23" t="s">
        <v>84</v>
      </c>
      <c r="BY23" t="s">
        <v>86</v>
      </c>
      <c r="BZ23" t="s">
        <v>97</v>
      </c>
      <c r="CA23" t="s">
        <v>98</v>
      </c>
    </row>
    <row r="24" spans="1:79" ht="25.5" customHeight="1" x14ac:dyDescent="0.25">
      <c r="B24" s="98" t="s">
        <v>53</v>
      </c>
      <c r="C24" s="86" t="s">
        <v>36</v>
      </c>
      <c r="D24" s="76">
        <v>0</v>
      </c>
      <c r="E24" s="76">
        <v>0</v>
      </c>
      <c r="F24" s="87" t="s">
        <v>99</v>
      </c>
      <c r="G24" s="76">
        <v>0</v>
      </c>
      <c r="H24" s="76">
        <v>0</v>
      </c>
      <c r="I24" s="87" t="s">
        <v>99</v>
      </c>
      <c r="J24" s="76">
        <v>0</v>
      </c>
      <c r="K24" s="76">
        <v>0</v>
      </c>
      <c r="L24" s="87" t="s">
        <v>99</v>
      </c>
      <c r="M24" s="76">
        <v>0</v>
      </c>
      <c r="N24" s="76">
        <v>0</v>
      </c>
      <c r="O24" s="87" t="s">
        <v>99</v>
      </c>
      <c r="P24" s="76">
        <v>0</v>
      </c>
      <c r="Q24" s="76">
        <v>0</v>
      </c>
      <c r="R24" s="87" t="s">
        <v>99</v>
      </c>
      <c r="S24" s="76">
        <v>0</v>
      </c>
      <c r="T24" s="76">
        <v>0</v>
      </c>
      <c r="U24" s="87" t="s">
        <v>99</v>
      </c>
      <c r="V24" s="76">
        <v>0</v>
      </c>
      <c r="W24" s="76">
        <v>0</v>
      </c>
      <c r="X24" s="87" t="e">
        <f t="shared" si="42"/>
        <v>#DIV/0!</v>
      </c>
      <c r="Y24" s="76">
        <v>0</v>
      </c>
      <c r="Z24" s="76">
        <v>0</v>
      </c>
      <c r="AA24" s="87" t="s">
        <v>99</v>
      </c>
      <c r="AB24" s="76">
        <f t="shared" si="32"/>
        <v>0</v>
      </c>
      <c r="AC24" s="76">
        <f>'2016Q1'!$D10</f>
        <v>0</v>
      </c>
      <c r="AD24" s="87" t="s">
        <v>99</v>
      </c>
      <c r="AE24" s="76">
        <f t="shared" si="33"/>
        <v>0</v>
      </c>
      <c r="AF24" s="76">
        <f>'2016Q2'!$D10</f>
        <v>0</v>
      </c>
      <c r="AG24" s="87" t="s">
        <v>99</v>
      </c>
      <c r="AH24" s="76">
        <f t="shared" si="34"/>
        <v>0</v>
      </c>
      <c r="AI24" s="76">
        <f>'2016Q3'!$D10</f>
        <v>0</v>
      </c>
      <c r="AJ24" s="87" t="s">
        <v>99</v>
      </c>
      <c r="AK24" s="76">
        <f t="shared" si="35"/>
        <v>0</v>
      </c>
      <c r="AL24" s="76">
        <f>'2016Q4'!$D10</f>
        <v>0</v>
      </c>
      <c r="AM24" s="87" t="s">
        <v>99</v>
      </c>
      <c r="AN24" s="59"/>
      <c r="AO24" s="59"/>
      <c r="AP24" s="59"/>
      <c r="AQ24" s="59"/>
      <c r="AR24" s="59"/>
      <c r="AS24" s="59"/>
      <c r="AT24" s="59"/>
      <c r="AU24" s="59"/>
      <c r="AV24" s="59"/>
      <c r="AW24" s="43"/>
      <c r="AY24">
        <v>5</v>
      </c>
      <c r="AZ24" t="s">
        <v>25</v>
      </c>
      <c r="BK24" t="s">
        <v>61</v>
      </c>
      <c r="BL24" s="35">
        <f t="shared" ref="BL24:BL30" si="47">D22</f>
        <v>2</v>
      </c>
      <c r="BM24" s="35">
        <f t="shared" ref="BM24:BM30" si="48">G22</f>
        <v>4</v>
      </c>
      <c r="BN24" s="35">
        <f t="shared" ref="BN24:BN30" si="49">J22</f>
        <v>1</v>
      </c>
      <c r="BO24" s="35">
        <f t="shared" ref="BO24:BO30" si="50">M22</f>
        <v>3</v>
      </c>
      <c r="BP24" s="35">
        <f t="shared" ref="BP24:BP30" si="51">E22</f>
        <v>5</v>
      </c>
      <c r="BQ24" s="35">
        <f t="shared" ref="BQ24:BQ30" si="52">H22</f>
        <v>5</v>
      </c>
      <c r="BR24" s="35">
        <f t="shared" ref="BR24:BR30" si="53">K22</f>
        <v>8</v>
      </c>
      <c r="BS24" s="35">
        <f t="shared" ref="BS24:BS30" si="54">N22</f>
        <v>2</v>
      </c>
      <c r="BT24" s="35">
        <f t="shared" ref="BT24:BT30" si="55">Q22</f>
        <v>7</v>
      </c>
      <c r="BU24" s="35">
        <f t="shared" ref="BU24:BU30" si="56">T22</f>
        <v>10</v>
      </c>
      <c r="BV24" s="35">
        <f t="shared" ref="BV24:BV30" si="57">W22</f>
        <v>12</v>
      </c>
      <c r="BW24" s="35">
        <f t="shared" ref="BW24:BW30" si="58">Z22</f>
        <v>2</v>
      </c>
      <c r="BX24" s="35">
        <f t="shared" ref="BX24:BX30" si="59">AC22</f>
        <v>0</v>
      </c>
      <c r="BY24" s="35">
        <f t="shared" ref="BY24:BY30" si="60">AF22</f>
        <v>7</v>
      </c>
      <c r="BZ24" s="35">
        <f t="shared" ref="BZ24:BZ30" si="61">AI22</f>
        <v>5</v>
      </c>
      <c r="CA24" s="35">
        <f t="shared" ref="CA24:CA30" si="62">AL22</f>
        <v>4</v>
      </c>
    </row>
    <row r="25" spans="1:79" ht="25.5" customHeight="1" x14ac:dyDescent="0.25">
      <c r="B25" s="99"/>
      <c r="C25" s="86" t="s">
        <v>37</v>
      </c>
      <c r="D25" s="76">
        <v>0</v>
      </c>
      <c r="E25" s="76">
        <v>0</v>
      </c>
      <c r="F25" s="87" t="s">
        <v>99</v>
      </c>
      <c r="G25" s="76">
        <v>0</v>
      </c>
      <c r="H25" s="76">
        <v>0</v>
      </c>
      <c r="I25" s="87" t="s">
        <v>99</v>
      </c>
      <c r="J25" s="76">
        <v>0</v>
      </c>
      <c r="K25" s="76">
        <v>0</v>
      </c>
      <c r="L25" s="87" t="s">
        <v>99</v>
      </c>
      <c r="M25" s="76">
        <v>0</v>
      </c>
      <c r="N25" s="76">
        <v>0</v>
      </c>
      <c r="O25" s="87" t="s">
        <v>99</v>
      </c>
      <c r="P25" s="76">
        <v>0</v>
      </c>
      <c r="Q25" s="76">
        <v>0</v>
      </c>
      <c r="R25" s="87" t="s">
        <v>99</v>
      </c>
      <c r="S25" s="76">
        <v>0</v>
      </c>
      <c r="T25" s="76">
        <v>0</v>
      </c>
      <c r="U25" s="87" t="s">
        <v>99</v>
      </c>
      <c r="V25" s="76">
        <v>0</v>
      </c>
      <c r="W25" s="76">
        <v>0</v>
      </c>
      <c r="X25" s="87" t="e">
        <f t="shared" si="42"/>
        <v>#DIV/0!</v>
      </c>
      <c r="Y25" s="76">
        <v>0</v>
      </c>
      <c r="Z25" s="76">
        <v>0</v>
      </c>
      <c r="AA25" s="87" t="s">
        <v>99</v>
      </c>
      <c r="AB25" s="76">
        <f t="shared" si="32"/>
        <v>0</v>
      </c>
      <c r="AC25" s="76">
        <f>'2016Q1'!$D17</f>
        <v>0</v>
      </c>
      <c r="AD25" s="87" t="s">
        <v>99</v>
      </c>
      <c r="AE25" s="76">
        <f t="shared" si="33"/>
        <v>0</v>
      </c>
      <c r="AF25" s="76">
        <f>'2016Q2'!$D17</f>
        <v>0</v>
      </c>
      <c r="AG25" s="87" t="s">
        <v>99</v>
      </c>
      <c r="AH25" s="76">
        <f t="shared" si="34"/>
        <v>0</v>
      </c>
      <c r="AI25" s="76">
        <f>'2016Q3'!$D17</f>
        <v>0</v>
      </c>
      <c r="AJ25" s="87" t="s">
        <v>99</v>
      </c>
      <c r="AK25" s="76">
        <f t="shared" si="35"/>
        <v>0</v>
      </c>
      <c r="AL25" s="76">
        <f>'2016Q4'!$D17</f>
        <v>0</v>
      </c>
      <c r="AM25" s="87" t="s">
        <v>99</v>
      </c>
      <c r="AN25" s="59"/>
      <c r="AO25" s="59"/>
      <c r="AP25" s="59"/>
      <c r="AQ25" s="59"/>
      <c r="AR25" s="59"/>
      <c r="AS25" s="59"/>
      <c r="AT25" s="59"/>
      <c r="AU25" s="59"/>
      <c r="AV25" s="59"/>
      <c r="AW25" s="43"/>
      <c r="AY25">
        <v>6</v>
      </c>
      <c r="AZ25" t="s">
        <v>25</v>
      </c>
      <c r="BK25" t="s">
        <v>62</v>
      </c>
      <c r="BL25" s="35">
        <f t="shared" si="47"/>
        <v>20</v>
      </c>
      <c r="BM25" s="35">
        <f t="shared" si="48"/>
        <v>5</v>
      </c>
      <c r="BN25" s="35">
        <f t="shared" si="49"/>
        <v>13</v>
      </c>
      <c r="BO25" s="35">
        <f t="shared" si="50"/>
        <v>22</v>
      </c>
      <c r="BP25" s="35">
        <f t="shared" si="51"/>
        <v>1</v>
      </c>
      <c r="BQ25" s="35">
        <f t="shared" si="52"/>
        <v>5</v>
      </c>
      <c r="BR25" s="35">
        <f t="shared" si="53"/>
        <v>1</v>
      </c>
      <c r="BS25" s="35">
        <f t="shared" si="54"/>
        <v>11</v>
      </c>
      <c r="BT25" s="35">
        <f t="shared" si="55"/>
        <v>0</v>
      </c>
      <c r="BU25" s="35">
        <f t="shared" si="56"/>
        <v>19</v>
      </c>
      <c r="BV25" s="35">
        <f t="shared" si="57"/>
        <v>7</v>
      </c>
      <c r="BW25" s="35">
        <f t="shared" si="58"/>
        <v>3</v>
      </c>
      <c r="BX25" s="35">
        <f t="shared" si="59"/>
        <v>24</v>
      </c>
      <c r="BY25" s="35">
        <f t="shared" si="60"/>
        <v>6</v>
      </c>
      <c r="BZ25" s="35">
        <f t="shared" si="61"/>
        <v>4</v>
      </c>
      <c r="CA25" s="35">
        <f t="shared" si="62"/>
        <v>19</v>
      </c>
    </row>
    <row r="26" spans="1:79" ht="25.5" customHeight="1" x14ac:dyDescent="0.25">
      <c r="B26" s="96" t="s">
        <v>40</v>
      </c>
      <c r="C26" s="86" t="s">
        <v>36</v>
      </c>
      <c r="D26" s="76">
        <f>D22+D24</f>
        <v>2</v>
      </c>
      <c r="E26" s="76">
        <f>E22+E24</f>
        <v>5</v>
      </c>
      <c r="F26" s="87">
        <f t="shared" si="36"/>
        <v>1.5</v>
      </c>
      <c r="G26" s="76">
        <f>G22+G24</f>
        <v>4</v>
      </c>
      <c r="H26" s="76">
        <f>H22+H24</f>
        <v>5</v>
      </c>
      <c r="I26" s="87">
        <f t="shared" si="37"/>
        <v>0.25</v>
      </c>
      <c r="J26" s="76">
        <f>J22+J24</f>
        <v>1</v>
      </c>
      <c r="K26" s="76">
        <f>K22+K24</f>
        <v>8</v>
      </c>
      <c r="L26" s="87">
        <f t="shared" si="38"/>
        <v>7</v>
      </c>
      <c r="M26" s="76">
        <f>M22+M24</f>
        <v>3</v>
      </c>
      <c r="N26" s="76">
        <f>N22+N24</f>
        <v>2</v>
      </c>
      <c r="O26" s="87">
        <f t="shared" si="39"/>
        <v>-0.33333333333333331</v>
      </c>
      <c r="P26" s="76">
        <f>P22+P24</f>
        <v>5</v>
      </c>
      <c r="Q26" s="76">
        <f>Q22+Q24</f>
        <v>7</v>
      </c>
      <c r="R26" s="87">
        <f t="shared" si="40"/>
        <v>0.4</v>
      </c>
      <c r="S26" s="76">
        <f>S22+S24</f>
        <v>5</v>
      </c>
      <c r="T26" s="76">
        <f>T22+T24</f>
        <v>10</v>
      </c>
      <c r="U26" s="87">
        <f t="shared" si="41"/>
        <v>1</v>
      </c>
      <c r="V26" s="76">
        <f>V22+V24</f>
        <v>8</v>
      </c>
      <c r="W26" s="76">
        <f>W22+W24</f>
        <v>12</v>
      </c>
      <c r="X26" s="87">
        <f t="shared" si="42"/>
        <v>0.5</v>
      </c>
      <c r="Y26" s="76">
        <f>Y22+Y24</f>
        <v>2</v>
      </c>
      <c r="Z26" s="76">
        <f>Z22+Z24</f>
        <v>2</v>
      </c>
      <c r="AA26" s="87">
        <f t="shared" si="43"/>
        <v>0</v>
      </c>
      <c r="AB26" s="76">
        <f>AB22+AB24</f>
        <v>7</v>
      </c>
      <c r="AC26" s="76">
        <f>AC22+AC24</f>
        <v>0</v>
      </c>
      <c r="AD26" s="87">
        <f t="shared" ref="AD26:AD28" si="63">(AC26-AB26)/AB26</f>
        <v>-1</v>
      </c>
      <c r="AE26" s="76">
        <f>AE22+AE24</f>
        <v>10</v>
      </c>
      <c r="AF26" s="76">
        <f>AF22+AF24</f>
        <v>7</v>
      </c>
      <c r="AG26" s="87">
        <f t="shared" si="44"/>
        <v>-0.3</v>
      </c>
      <c r="AH26" s="76">
        <f>AH22+AH24</f>
        <v>12</v>
      </c>
      <c r="AI26" s="76">
        <f>AI22+AI24</f>
        <v>5</v>
      </c>
      <c r="AJ26" s="87">
        <f t="shared" si="45"/>
        <v>-0.58333333333333337</v>
      </c>
      <c r="AK26" s="76">
        <f>AK22+AK24</f>
        <v>2</v>
      </c>
      <c r="AL26" s="76">
        <f>AL22+AL24</f>
        <v>4</v>
      </c>
      <c r="AM26" s="87">
        <f t="shared" si="46"/>
        <v>1</v>
      </c>
      <c r="AN26" s="59"/>
      <c r="AO26" s="59"/>
      <c r="AP26" s="59"/>
      <c r="AQ26" s="59"/>
      <c r="AR26" s="59"/>
      <c r="AS26" s="59"/>
      <c r="AT26" s="59"/>
      <c r="AU26" s="59"/>
      <c r="AV26" s="59"/>
      <c r="AW26" s="43"/>
      <c r="BK26" t="s">
        <v>41</v>
      </c>
      <c r="BL26" s="35">
        <f t="shared" si="47"/>
        <v>0</v>
      </c>
      <c r="BM26" s="35">
        <f t="shared" si="48"/>
        <v>0</v>
      </c>
      <c r="BN26" s="35">
        <f t="shared" si="49"/>
        <v>0</v>
      </c>
      <c r="BO26" s="35">
        <f t="shared" si="50"/>
        <v>0</v>
      </c>
      <c r="BP26" s="35">
        <f t="shared" si="51"/>
        <v>0</v>
      </c>
      <c r="BQ26" s="35">
        <f t="shared" si="52"/>
        <v>0</v>
      </c>
      <c r="BR26" s="35">
        <f t="shared" si="53"/>
        <v>0</v>
      </c>
      <c r="BS26" s="35">
        <f t="shared" si="54"/>
        <v>0</v>
      </c>
      <c r="BT26" s="35">
        <f t="shared" si="55"/>
        <v>0</v>
      </c>
      <c r="BU26" s="35">
        <f t="shared" si="56"/>
        <v>0</v>
      </c>
      <c r="BV26" s="35">
        <f t="shared" si="57"/>
        <v>0</v>
      </c>
      <c r="BW26" s="35">
        <f t="shared" si="58"/>
        <v>0</v>
      </c>
      <c r="BX26" s="35">
        <f t="shared" si="59"/>
        <v>0</v>
      </c>
      <c r="BY26" s="35">
        <f t="shared" si="60"/>
        <v>0</v>
      </c>
      <c r="BZ26" s="35">
        <f t="shared" si="61"/>
        <v>0</v>
      </c>
      <c r="CA26" s="35">
        <f t="shared" si="62"/>
        <v>0</v>
      </c>
    </row>
    <row r="27" spans="1:79" ht="25.5" customHeight="1" thickBot="1" x14ac:dyDescent="0.3">
      <c r="B27" s="97"/>
      <c r="C27" s="88" t="s">
        <v>37</v>
      </c>
      <c r="D27" s="77">
        <f>D23+D25</f>
        <v>20</v>
      </c>
      <c r="E27" s="77">
        <f>E23+E25</f>
        <v>1</v>
      </c>
      <c r="F27" s="89">
        <f t="shared" si="36"/>
        <v>-0.95</v>
      </c>
      <c r="G27" s="77">
        <f>G23+G25</f>
        <v>5</v>
      </c>
      <c r="H27" s="77">
        <f>H23+H25</f>
        <v>5</v>
      </c>
      <c r="I27" s="89">
        <f t="shared" si="37"/>
        <v>0</v>
      </c>
      <c r="J27" s="77">
        <f>J23+J25</f>
        <v>13</v>
      </c>
      <c r="K27" s="77">
        <f>K23+K25</f>
        <v>1</v>
      </c>
      <c r="L27" s="89">
        <f t="shared" si="38"/>
        <v>-0.92307692307692313</v>
      </c>
      <c r="M27" s="77">
        <f>M23+M25</f>
        <v>22</v>
      </c>
      <c r="N27" s="77">
        <f>N23+N25</f>
        <v>11</v>
      </c>
      <c r="O27" s="89">
        <f t="shared" si="39"/>
        <v>-0.5</v>
      </c>
      <c r="P27" s="77">
        <f>P23+P25</f>
        <v>1</v>
      </c>
      <c r="Q27" s="77">
        <f>Q23+Q25</f>
        <v>0</v>
      </c>
      <c r="R27" s="89">
        <f t="shared" si="40"/>
        <v>-1</v>
      </c>
      <c r="S27" s="77">
        <f>S23+S25</f>
        <v>5</v>
      </c>
      <c r="T27" s="77">
        <f>T23+T25</f>
        <v>19</v>
      </c>
      <c r="U27" s="89">
        <f t="shared" si="41"/>
        <v>2.8</v>
      </c>
      <c r="V27" s="77">
        <f>V23+V25</f>
        <v>1</v>
      </c>
      <c r="W27" s="77">
        <f>W23+W25</f>
        <v>7</v>
      </c>
      <c r="X27" s="89">
        <f t="shared" si="42"/>
        <v>6</v>
      </c>
      <c r="Y27" s="77">
        <f>Y23+Y25</f>
        <v>11</v>
      </c>
      <c r="Z27" s="77">
        <f>Z23+Z25</f>
        <v>3</v>
      </c>
      <c r="AA27" s="89">
        <f t="shared" si="43"/>
        <v>-0.72727272727272729</v>
      </c>
      <c r="AB27" s="77">
        <f>AB23+AB25</f>
        <v>0</v>
      </c>
      <c r="AC27" s="77">
        <f>AC23+AC25</f>
        <v>24</v>
      </c>
      <c r="AD27" s="89" t="s">
        <v>99</v>
      </c>
      <c r="AE27" s="77">
        <f>AE23+AE25</f>
        <v>19</v>
      </c>
      <c r="AF27" s="77">
        <f>AF23+AF25</f>
        <v>6</v>
      </c>
      <c r="AG27" s="89">
        <f t="shared" si="44"/>
        <v>-0.68421052631578949</v>
      </c>
      <c r="AH27" s="77">
        <f>AH23+AH25</f>
        <v>7</v>
      </c>
      <c r="AI27" s="77">
        <f>AI23+AI25</f>
        <v>4</v>
      </c>
      <c r="AJ27" s="89">
        <f t="shared" si="45"/>
        <v>-0.42857142857142855</v>
      </c>
      <c r="AK27" s="77">
        <f>AK23+AK25</f>
        <v>3</v>
      </c>
      <c r="AL27" s="77">
        <f>AL23+AL25</f>
        <v>19</v>
      </c>
      <c r="AM27" s="89">
        <f t="shared" si="46"/>
        <v>5.333333333333333</v>
      </c>
      <c r="AN27" s="59"/>
      <c r="AO27" s="59"/>
      <c r="AP27" s="59"/>
      <c r="AQ27" s="59"/>
      <c r="AR27" s="59"/>
      <c r="AS27" s="59"/>
      <c r="AT27" s="59"/>
      <c r="AU27" s="59"/>
      <c r="AV27" s="59"/>
      <c r="AW27" s="43"/>
      <c r="BK27" t="s">
        <v>42</v>
      </c>
      <c r="BL27" s="35">
        <f t="shared" si="47"/>
        <v>0</v>
      </c>
      <c r="BM27" s="35">
        <f t="shared" si="48"/>
        <v>0</v>
      </c>
      <c r="BN27" s="35">
        <f t="shared" si="49"/>
        <v>0</v>
      </c>
      <c r="BO27" s="35">
        <f t="shared" si="50"/>
        <v>0</v>
      </c>
      <c r="BP27" s="35">
        <f t="shared" si="51"/>
        <v>0</v>
      </c>
      <c r="BQ27" s="35">
        <f t="shared" si="52"/>
        <v>0</v>
      </c>
      <c r="BR27" s="35">
        <f t="shared" si="53"/>
        <v>0</v>
      </c>
      <c r="BS27" s="35">
        <f t="shared" si="54"/>
        <v>0</v>
      </c>
      <c r="BT27" s="35">
        <f t="shared" si="55"/>
        <v>0</v>
      </c>
      <c r="BU27" s="35">
        <f t="shared" si="56"/>
        <v>0</v>
      </c>
      <c r="BV27" s="35">
        <f t="shared" si="57"/>
        <v>0</v>
      </c>
      <c r="BW27" s="35">
        <f t="shared" si="58"/>
        <v>0</v>
      </c>
      <c r="BX27" s="35">
        <f t="shared" si="59"/>
        <v>0</v>
      </c>
      <c r="BY27" s="35">
        <f t="shared" si="60"/>
        <v>0</v>
      </c>
      <c r="BZ27" s="35">
        <f t="shared" si="61"/>
        <v>0</v>
      </c>
      <c r="CA27" s="35">
        <f t="shared" si="62"/>
        <v>0</v>
      </c>
    </row>
    <row r="28" spans="1:79" ht="25.5" customHeight="1" thickTop="1" x14ac:dyDescent="0.25">
      <c r="B28" s="26" t="s">
        <v>5</v>
      </c>
      <c r="C28" s="90"/>
      <c r="D28" s="78">
        <f>D26+D27</f>
        <v>22</v>
      </c>
      <c r="E28" s="78">
        <f>E26+E27</f>
        <v>6</v>
      </c>
      <c r="F28" s="91">
        <f t="shared" si="36"/>
        <v>-0.72727272727272729</v>
      </c>
      <c r="G28" s="78">
        <f>G26+G27</f>
        <v>9</v>
      </c>
      <c r="H28" s="78">
        <f>H26+H27</f>
        <v>10</v>
      </c>
      <c r="I28" s="91">
        <f t="shared" si="37"/>
        <v>0.1111111111111111</v>
      </c>
      <c r="J28" s="78">
        <f>J26+J27</f>
        <v>14</v>
      </c>
      <c r="K28" s="78">
        <f>K26+K27</f>
        <v>9</v>
      </c>
      <c r="L28" s="91">
        <f t="shared" si="38"/>
        <v>-0.35714285714285715</v>
      </c>
      <c r="M28" s="78">
        <f>M26+M27</f>
        <v>25</v>
      </c>
      <c r="N28" s="78">
        <f>N26+N27</f>
        <v>13</v>
      </c>
      <c r="O28" s="91">
        <f t="shared" si="39"/>
        <v>-0.48</v>
      </c>
      <c r="P28" s="78">
        <f>P26+P27</f>
        <v>6</v>
      </c>
      <c r="Q28" s="78">
        <f>Q26+Q27</f>
        <v>7</v>
      </c>
      <c r="R28" s="91">
        <f t="shared" si="40"/>
        <v>0.16666666666666666</v>
      </c>
      <c r="S28" s="78">
        <f>S26+S27</f>
        <v>10</v>
      </c>
      <c r="T28" s="78">
        <f>T26+T27</f>
        <v>29</v>
      </c>
      <c r="U28" s="91">
        <f t="shared" si="41"/>
        <v>1.9</v>
      </c>
      <c r="V28" s="78">
        <f>V26+V27</f>
        <v>9</v>
      </c>
      <c r="W28" s="78">
        <f>W26+W27</f>
        <v>19</v>
      </c>
      <c r="X28" s="91">
        <f t="shared" si="42"/>
        <v>1.1111111111111112</v>
      </c>
      <c r="Y28" s="78">
        <f>Y26+Y27</f>
        <v>13</v>
      </c>
      <c r="Z28" s="78">
        <f>Z26+Z27</f>
        <v>5</v>
      </c>
      <c r="AA28" s="91">
        <f t="shared" si="43"/>
        <v>-0.61538461538461542</v>
      </c>
      <c r="AB28" s="78">
        <f>AB26+AB27</f>
        <v>7</v>
      </c>
      <c r="AC28" s="78">
        <f>AC26+AC27</f>
        <v>24</v>
      </c>
      <c r="AD28" s="91">
        <f t="shared" si="63"/>
        <v>2.4285714285714284</v>
      </c>
      <c r="AE28" s="78">
        <f>AE26+AE27</f>
        <v>29</v>
      </c>
      <c r="AF28" s="78">
        <f>AF26+AF27</f>
        <v>13</v>
      </c>
      <c r="AG28" s="91">
        <f t="shared" si="44"/>
        <v>-0.55172413793103448</v>
      </c>
      <c r="AH28" s="78">
        <f>AH26+AH27</f>
        <v>19</v>
      </c>
      <c r="AI28" s="78">
        <f>AI26+AI27</f>
        <v>9</v>
      </c>
      <c r="AJ28" s="91">
        <f t="shared" si="45"/>
        <v>-0.52631578947368418</v>
      </c>
      <c r="AK28" s="78">
        <f>AK26+AK27</f>
        <v>5</v>
      </c>
      <c r="AL28" s="78">
        <f>AL26+AL27</f>
        <v>23</v>
      </c>
      <c r="AM28" s="91">
        <f t="shared" si="46"/>
        <v>3.6</v>
      </c>
      <c r="AN28" s="59"/>
      <c r="AO28" s="59"/>
      <c r="AP28" s="59"/>
      <c r="AQ28" s="59"/>
      <c r="AR28" s="59"/>
      <c r="AS28" s="59"/>
      <c r="AT28" s="59"/>
      <c r="AU28" s="59"/>
      <c r="AV28" s="59"/>
      <c r="AW28" s="43"/>
      <c r="BK28" t="s">
        <v>36</v>
      </c>
      <c r="BL28" s="35">
        <f t="shared" si="47"/>
        <v>2</v>
      </c>
      <c r="BM28" s="35">
        <f t="shared" si="48"/>
        <v>4</v>
      </c>
      <c r="BN28" s="35">
        <f t="shared" si="49"/>
        <v>1</v>
      </c>
      <c r="BO28" s="35">
        <f t="shared" si="50"/>
        <v>3</v>
      </c>
      <c r="BP28" s="35">
        <f t="shared" si="51"/>
        <v>5</v>
      </c>
      <c r="BQ28" s="35">
        <f t="shared" si="52"/>
        <v>5</v>
      </c>
      <c r="BR28" s="35">
        <f t="shared" si="53"/>
        <v>8</v>
      </c>
      <c r="BS28" s="35">
        <f t="shared" si="54"/>
        <v>2</v>
      </c>
      <c r="BT28" s="35">
        <f t="shared" si="55"/>
        <v>7</v>
      </c>
      <c r="BU28" s="35">
        <f t="shared" si="56"/>
        <v>10</v>
      </c>
      <c r="BV28" s="35">
        <f t="shared" si="57"/>
        <v>12</v>
      </c>
      <c r="BW28" s="35">
        <f t="shared" si="58"/>
        <v>2</v>
      </c>
      <c r="BX28" s="35">
        <f t="shared" si="59"/>
        <v>0</v>
      </c>
      <c r="BY28" s="35">
        <f t="shared" si="60"/>
        <v>7</v>
      </c>
      <c r="BZ28" s="35">
        <f t="shared" si="61"/>
        <v>5</v>
      </c>
      <c r="CA28" s="35">
        <f t="shared" si="62"/>
        <v>4</v>
      </c>
    </row>
    <row r="29" spans="1:79" ht="25.5" customHeight="1" x14ac:dyDescent="0.25">
      <c r="F29"/>
      <c r="I29"/>
      <c r="K29"/>
      <c r="L29"/>
      <c r="O29"/>
      <c r="R29"/>
      <c r="U29"/>
      <c r="X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BK29" t="s">
        <v>37</v>
      </c>
      <c r="BL29" s="35">
        <f t="shared" si="47"/>
        <v>20</v>
      </c>
      <c r="BM29" s="35">
        <f t="shared" si="48"/>
        <v>5</v>
      </c>
      <c r="BN29" s="35">
        <f t="shared" si="49"/>
        <v>13</v>
      </c>
      <c r="BO29" s="35">
        <f t="shared" si="50"/>
        <v>22</v>
      </c>
      <c r="BP29" s="35">
        <f t="shared" si="51"/>
        <v>1</v>
      </c>
      <c r="BQ29" s="35">
        <f t="shared" si="52"/>
        <v>5</v>
      </c>
      <c r="BR29" s="35">
        <f t="shared" si="53"/>
        <v>1</v>
      </c>
      <c r="BS29" s="35">
        <f t="shared" si="54"/>
        <v>11</v>
      </c>
      <c r="BT29" s="35">
        <f t="shared" si="55"/>
        <v>0</v>
      </c>
      <c r="BU29" s="35">
        <f t="shared" si="56"/>
        <v>19</v>
      </c>
      <c r="BV29" s="35">
        <f t="shared" si="57"/>
        <v>7</v>
      </c>
      <c r="BW29" s="35">
        <f t="shared" si="58"/>
        <v>3</v>
      </c>
      <c r="BX29" s="35">
        <f t="shared" si="59"/>
        <v>24</v>
      </c>
      <c r="BY29" s="35">
        <f t="shared" si="60"/>
        <v>6</v>
      </c>
      <c r="BZ29" s="35">
        <f t="shared" si="61"/>
        <v>4</v>
      </c>
      <c r="CA29" s="35">
        <f t="shared" si="62"/>
        <v>19</v>
      </c>
    </row>
    <row r="30" spans="1:79" ht="25.5" customHeight="1" x14ac:dyDescent="0.25">
      <c r="F30"/>
      <c r="I30"/>
      <c r="K30"/>
      <c r="L30"/>
      <c r="O30"/>
      <c r="R30"/>
      <c r="U30"/>
      <c r="X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BK30" t="s">
        <v>5</v>
      </c>
      <c r="BL30" s="35">
        <f t="shared" si="47"/>
        <v>22</v>
      </c>
      <c r="BM30" s="35">
        <f t="shared" si="48"/>
        <v>9</v>
      </c>
      <c r="BN30" s="35">
        <f t="shared" si="49"/>
        <v>14</v>
      </c>
      <c r="BO30" s="35">
        <f t="shared" si="50"/>
        <v>25</v>
      </c>
      <c r="BP30" s="35">
        <f t="shared" si="51"/>
        <v>6</v>
      </c>
      <c r="BQ30" s="35">
        <f t="shared" si="52"/>
        <v>10</v>
      </c>
      <c r="BR30" s="35">
        <f t="shared" si="53"/>
        <v>9</v>
      </c>
      <c r="BS30" s="35">
        <f t="shared" si="54"/>
        <v>13</v>
      </c>
      <c r="BT30" s="35">
        <f t="shared" si="55"/>
        <v>7</v>
      </c>
      <c r="BU30" s="35">
        <f t="shared" si="56"/>
        <v>29</v>
      </c>
      <c r="BV30" s="35">
        <f t="shared" si="57"/>
        <v>19</v>
      </c>
      <c r="BW30" s="35">
        <f t="shared" si="58"/>
        <v>5</v>
      </c>
      <c r="BX30" s="35">
        <f t="shared" si="59"/>
        <v>24</v>
      </c>
      <c r="BY30" s="35">
        <f t="shared" si="60"/>
        <v>13</v>
      </c>
      <c r="BZ30" s="35">
        <f t="shared" si="61"/>
        <v>9</v>
      </c>
      <c r="CA30" s="35">
        <f t="shared" si="62"/>
        <v>23</v>
      </c>
    </row>
    <row r="31" spans="1:79" ht="25.5" customHeight="1" x14ac:dyDescent="0.25">
      <c r="F31"/>
      <c r="I31"/>
      <c r="K31"/>
      <c r="L31"/>
      <c r="O31"/>
      <c r="R31"/>
      <c r="U31"/>
      <c r="X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79" ht="25.5" customHeight="1" x14ac:dyDescent="0.25">
      <c r="F32"/>
      <c r="I32"/>
      <c r="K32"/>
      <c r="L32"/>
      <c r="O32"/>
      <c r="R32"/>
      <c r="U32"/>
      <c r="X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79" ht="15.75" thickBot="1" x14ac:dyDescent="0.3">
      <c r="A33" s="11"/>
      <c r="B33" s="11"/>
      <c r="C33" s="11"/>
      <c r="D33" s="11"/>
      <c r="E33" s="11"/>
      <c r="F33" s="15"/>
      <c r="G33" s="11"/>
      <c r="H33" s="11"/>
      <c r="I33" s="15"/>
      <c r="J33" s="11"/>
      <c r="K33" s="11"/>
      <c r="L33" s="15"/>
      <c r="M33" s="11"/>
      <c r="N33" s="11"/>
      <c r="O33" s="15"/>
      <c r="P33" s="11"/>
      <c r="Q33" s="11"/>
      <c r="R33" s="15"/>
      <c r="S33" s="11"/>
      <c r="T33" s="11"/>
      <c r="U33" s="15"/>
      <c r="V33" s="11"/>
      <c r="W33" s="11"/>
      <c r="X33" s="15"/>
      <c r="Y33" s="11"/>
      <c r="Z33" s="11"/>
      <c r="AA33" s="15"/>
      <c r="AB33" s="11"/>
      <c r="AC33" s="11"/>
      <c r="AD33" s="15"/>
      <c r="AE33" s="11"/>
      <c r="AF33" s="11"/>
      <c r="AG33" s="15"/>
      <c r="AH33" s="11"/>
      <c r="AI33" s="11"/>
      <c r="AJ33" s="15"/>
      <c r="AK33" s="11"/>
      <c r="AL33" s="11"/>
      <c r="AM33" s="15"/>
      <c r="AN33" s="58"/>
      <c r="AO33" s="58"/>
      <c r="AP33" s="58"/>
      <c r="AQ33" s="58"/>
      <c r="AR33" s="58"/>
      <c r="AS33" s="58"/>
      <c r="AT33" s="58"/>
      <c r="AU33" s="58"/>
      <c r="AV33" s="58"/>
      <c r="AW33" s="44"/>
    </row>
    <row r="34" spans="1:79" ht="18.75" x14ac:dyDescent="0.3">
      <c r="A34" s="66" t="s">
        <v>110</v>
      </c>
      <c r="B34" s="25" t="s">
        <v>100</v>
      </c>
      <c r="K34"/>
      <c r="AB34"/>
      <c r="AC34"/>
      <c r="AE34"/>
      <c r="AF34"/>
      <c r="AH34"/>
      <c r="AI34"/>
      <c r="AK34"/>
      <c r="AL34"/>
    </row>
    <row r="35" spans="1:79" x14ac:dyDescent="0.25">
      <c r="C35" s="55"/>
      <c r="D35" s="84" t="s">
        <v>51</v>
      </c>
      <c r="E35" s="84" t="s">
        <v>67</v>
      </c>
      <c r="F35" s="85" t="s">
        <v>81</v>
      </c>
      <c r="G35" s="84" t="s">
        <v>52</v>
      </c>
      <c r="H35" s="84" t="s">
        <v>69</v>
      </c>
      <c r="I35" s="85" t="s">
        <v>81</v>
      </c>
      <c r="J35" s="84" t="s">
        <v>54</v>
      </c>
      <c r="K35" s="84" t="s">
        <v>70</v>
      </c>
      <c r="L35" s="85" t="s">
        <v>81</v>
      </c>
      <c r="M35" s="84" t="s">
        <v>56</v>
      </c>
      <c r="N35" s="84" t="s">
        <v>72</v>
      </c>
      <c r="O35" s="85" t="s">
        <v>81</v>
      </c>
      <c r="P35" s="84" t="s">
        <v>67</v>
      </c>
      <c r="Q35" s="84" t="s">
        <v>75</v>
      </c>
      <c r="R35" s="85" t="s">
        <v>81</v>
      </c>
      <c r="S35" s="84" t="s">
        <v>69</v>
      </c>
      <c r="T35" s="84" t="s">
        <v>76</v>
      </c>
      <c r="U35" s="85" t="s">
        <v>81</v>
      </c>
      <c r="V35" s="84" t="s">
        <v>70</v>
      </c>
      <c r="W35" s="84" t="s">
        <v>79</v>
      </c>
      <c r="X35" s="85" t="s">
        <v>81</v>
      </c>
      <c r="Y35" s="84" t="s">
        <v>72</v>
      </c>
      <c r="Z35" s="84" t="s">
        <v>82</v>
      </c>
      <c r="AA35" s="85" t="s">
        <v>81</v>
      </c>
      <c r="AB35" s="84" t="s">
        <v>75</v>
      </c>
      <c r="AC35" s="84" t="s">
        <v>84</v>
      </c>
      <c r="AD35" s="85" t="s">
        <v>81</v>
      </c>
      <c r="AE35" s="84" t="s">
        <v>76</v>
      </c>
      <c r="AF35" s="84" t="s">
        <v>86</v>
      </c>
      <c r="AG35" s="85" t="s">
        <v>81</v>
      </c>
      <c r="AH35" s="84" t="s">
        <v>79</v>
      </c>
      <c r="AI35" s="84" t="s">
        <v>97</v>
      </c>
      <c r="AJ35" s="85" t="s">
        <v>81</v>
      </c>
      <c r="AK35" s="84" t="s">
        <v>82</v>
      </c>
      <c r="AL35" s="84" t="s">
        <v>98</v>
      </c>
      <c r="AM35" s="85" t="s">
        <v>81</v>
      </c>
      <c r="AN35" s="45"/>
      <c r="AO35" s="45"/>
      <c r="AP35" s="45"/>
      <c r="AQ35" s="45"/>
      <c r="AR35" s="45"/>
      <c r="AS35" s="45"/>
      <c r="AT35" s="45"/>
      <c r="AU35" s="45"/>
      <c r="AV35" s="45"/>
      <c r="AW35" s="42"/>
      <c r="BH35" s="16"/>
    </row>
    <row r="36" spans="1:79" ht="25.5" customHeight="1" x14ac:dyDescent="0.25">
      <c r="B36" s="98" t="s">
        <v>60</v>
      </c>
      <c r="C36" s="86" t="s">
        <v>36</v>
      </c>
      <c r="D36" s="76">
        <v>42</v>
      </c>
      <c r="E36" s="76">
        <v>51</v>
      </c>
      <c r="F36" s="87">
        <f>(E36-D36)/D36</f>
        <v>0.21428571428571427</v>
      </c>
      <c r="G36" s="76">
        <v>52</v>
      </c>
      <c r="H36" s="76">
        <v>42</v>
      </c>
      <c r="I36" s="87" t="s">
        <v>99</v>
      </c>
      <c r="J36" s="76">
        <v>33</v>
      </c>
      <c r="K36" s="76">
        <v>27</v>
      </c>
      <c r="L36" s="87">
        <f>(K36-J36)/J36</f>
        <v>-0.18181818181818182</v>
      </c>
      <c r="M36" s="76">
        <v>40</v>
      </c>
      <c r="N36" s="76">
        <v>28</v>
      </c>
      <c r="O36" s="87">
        <f>(N36-M36)/M36</f>
        <v>-0.3</v>
      </c>
      <c r="P36" s="76">
        <v>51</v>
      </c>
      <c r="Q36" s="76">
        <v>54</v>
      </c>
      <c r="R36" s="87">
        <f>(Q36-P36)/P36</f>
        <v>5.8823529411764705E-2</v>
      </c>
      <c r="S36" s="76">
        <v>42</v>
      </c>
      <c r="T36" s="76">
        <v>33</v>
      </c>
      <c r="U36" s="87" t="s">
        <v>99</v>
      </c>
      <c r="V36" s="76">
        <v>27</v>
      </c>
      <c r="W36" s="76">
        <v>28</v>
      </c>
      <c r="X36" s="87" t="s">
        <v>99</v>
      </c>
      <c r="Y36" s="76">
        <v>28</v>
      </c>
      <c r="Z36" s="76">
        <v>39</v>
      </c>
      <c r="AA36" s="87" t="s">
        <v>99</v>
      </c>
      <c r="AB36" s="76">
        <f t="shared" ref="AB36:AB39" si="64">Q36</f>
        <v>54</v>
      </c>
      <c r="AC36" s="76">
        <f>'2016Q1'!$C11</f>
        <v>76</v>
      </c>
      <c r="AD36" s="87">
        <f>(AC36-AB36)/AB36</f>
        <v>0.40740740740740738</v>
      </c>
      <c r="AE36" s="76">
        <f t="shared" ref="AE36:AE39" si="65">T36</f>
        <v>33</v>
      </c>
      <c r="AF36" s="76">
        <f>'2016Q2'!$C11</f>
        <v>74</v>
      </c>
      <c r="AG36" s="87">
        <f>(AF36-AE36)/AE36</f>
        <v>1.2424242424242424</v>
      </c>
      <c r="AH36" s="76">
        <f t="shared" ref="AH36:AH39" si="66">W36</f>
        <v>28</v>
      </c>
      <c r="AI36" s="76">
        <f>'2016Q3'!$C11</f>
        <v>48</v>
      </c>
      <c r="AJ36" s="87" t="s">
        <v>99</v>
      </c>
      <c r="AK36" s="76">
        <f t="shared" ref="AK36:AK39" si="67">Z36</f>
        <v>39</v>
      </c>
      <c r="AL36" s="76">
        <f>'2016Q4'!$C11</f>
        <v>61</v>
      </c>
      <c r="AM36" s="87" t="s">
        <v>99</v>
      </c>
      <c r="AN36" s="59"/>
      <c r="AO36" s="59"/>
      <c r="AP36" s="59"/>
      <c r="AQ36" s="59"/>
      <c r="AR36" s="59"/>
      <c r="AS36" s="59"/>
      <c r="AT36" s="59"/>
      <c r="AU36" s="59"/>
      <c r="AV36" s="59"/>
      <c r="AW36" s="43"/>
      <c r="AY36">
        <v>3</v>
      </c>
      <c r="AZ36" t="s">
        <v>1</v>
      </c>
      <c r="BH36" s="16"/>
    </row>
    <row r="37" spans="1:79" ht="25.5" customHeight="1" x14ac:dyDescent="0.25">
      <c r="B37" s="99"/>
      <c r="C37" s="86" t="s">
        <v>37</v>
      </c>
      <c r="D37" s="76">
        <v>0</v>
      </c>
      <c r="E37" s="76">
        <v>0</v>
      </c>
      <c r="F37" s="87" t="s">
        <v>99</v>
      </c>
      <c r="G37" s="76">
        <v>0</v>
      </c>
      <c r="H37" s="76">
        <v>0</v>
      </c>
      <c r="I37" s="87" t="s">
        <v>99</v>
      </c>
      <c r="J37" s="76">
        <v>0</v>
      </c>
      <c r="K37" s="76">
        <v>0</v>
      </c>
      <c r="L37" s="87" t="s">
        <v>99</v>
      </c>
      <c r="M37" s="76">
        <v>0</v>
      </c>
      <c r="N37" s="76">
        <v>0</v>
      </c>
      <c r="O37" s="87" t="s">
        <v>99</v>
      </c>
      <c r="P37" s="76">
        <v>0</v>
      </c>
      <c r="Q37" s="76">
        <v>0</v>
      </c>
      <c r="R37" s="87" t="s">
        <v>99</v>
      </c>
      <c r="S37" s="76">
        <v>0</v>
      </c>
      <c r="T37" s="76">
        <v>0</v>
      </c>
      <c r="U37" s="87" t="s">
        <v>99</v>
      </c>
      <c r="V37" s="76">
        <v>0</v>
      </c>
      <c r="W37" s="76">
        <v>0</v>
      </c>
      <c r="X37" s="87" t="s">
        <v>99</v>
      </c>
      <c r="Y37" s="76">
        <v>0</v>
      </c>
      <c r="Z37" s="76">
        <v>0</v>
      </c>
      <c r="AA37" s="87" t="s">
        <v>99</v>
      </c>
      <c r="AB37" s="76">
        <f t="shared" si="64"/>
        <v>0</v>
      </c>
      <c r="AC37" s="76">
        <f>'2016Q1'!$C18</f>
        <v>0</v>
      </c>
      <c r="AD37" s="87" t="s">
        <v>99</v>
      </c>
      <c r="AE37" s="76">
        <f t="shared" si="65"/>
        <v>0</v>
      </c>
      <c r="AF37" s="76">
        <f>'2016Q2'!$C18</f>
        <v>0</v>
      </c>
      <c r="AG37" s="87" t="s">
        <v>99</v>
      </c>
      <c r="AH37" s="76">
        <f t="shared" si="66"/>
        <v>0</v>
      </c>
      <c r="AI37" s="76">
        <f>'2016Q3'!$C18</f>
        <v>0</v>
      </c>
      <c r="AJ37" s="87" t="s">
        <v>99</v>
      </c>
      <c r="AK37" s="76">
        <f t="shared" si="67"/>
        <v>0</v>
      </c>
      <c r="AL37" s="76">
        <f>'2016Q4'!$C18</f>
        <v>0</v>
      </c>
      <c r="AM37" s="87" t="s">
        <v>99</v>
      </c>
      <c r="AN37" s="59"/>
      <c r="AO37" s="59"/>
      <c r="AP37" s="59"/>
      <c r="AQ37" s="59"/>
      <c r="AR37" s="59"/>
      <c r="AS37" s="59"/>
      <c r="AT37" s="59"/>
      <c r="AU37" s="59"/>
      <c r="AV37" s="59"/>
      <c r="AW37" s="43"/>
      <c r="AY37">
        <v>4</v>
      </c>
      <c r="AZ37" t="s">
        <v>1</v>
      </c>
      <c r="BH37" s="16"/>
      <c r="BL37" s="24" t="s">
        <v>51</v>
      </c>
      <c r="BM37" s="24" t="s">
        <v>52</v>
      </c>
      <c r="BN37" t="s">
        <v>54</v>
      </c>
      <c r="BO37" t="s">
        <v>56</v>
      </c>
      <c r="BP37" t="s">
        <v>67</v>
      </c>
      <c r="BQ37" t="s">
        <v>69</v>
      </c>
      <c r="BR37" t="s">
        <v>70</v>
      </c>
      <c r="BS37" t="s">
        <v>72</v>
      </c>
      <c r="BT37" t="s">
        <v>75</v>
      </c>
      <c r="BU37" t="s">
        <v>76</v>
      </c>
      <c r="BV37" t="s">
        <v>79</v>
      </c>
      <c r="BW37" t="s">
        <v>82</v>
      </c>
      <c r="BX37" t="s">
        <v>84</v>
      </c>
      <c r="BY37" t="s">
        <v>86</v>
      </c>
      <c r="BZ37" t="s">
        <v>97</v>
      </c>
      <c r="CA37" t="s">
        <v>98</v>
      </c>
    </row>
    <row r="38" spans="1:79" ht="25.5" customHeight="1" x14ac:dyDescent="0.25">
      <c r="B38" s="98" t="s">
        <v>53</v>
      </c>
      <c r="C38" s="86" t="s">
        <v>36</v>
      </c>
      <c r="D38" s="76">
        <v>8</v>
      </c>
      <c r="E38" s="76">
        <v>8</v>
      </c>
      <c r="F38" s="87">
        <f t="shared" ref="F38:F42" si="68">(E38-D38)/D38</f>
        <v>0</v>
      </c>
      <c r="G38" s="76">
        <v>4</v>
      </c>
      <c r="H38" s="76">
        <v>5</v>
      </c>
      <c r="I38" s="87">
        <f t="shared" ref="I38:I42" si="69">(H38-G38)/G38</f>
        <v>0.25</v>
      </c>
      <c r="J38" s="76">
        <v>0</v>
      </c>
      <c r="K38" s="76">
        <v>2</v>
      </c>
      <c r="L38" s="87" t="s">
        <v>99</v>
      </c>
      <c r="M38" s="76">
        <v>6</v>
      </c>
      <c r="N38" s="76">
        <v>0</v>
      </c>
      <c r="O38" s="87">
        <f t="shared" ref="O38:O42" si="70">(N38-M38)/M38</f>
        <v>-1</v>
      </c>
      <c r="P38" s="76">
        <v>8</v>
      </c>
      <c r="Q38" s="76">
        <v>2</v>
      </c>
      <c r="R38" s="87">
        <f t="shared" ref="R38:R42" si="71">(Q38-P38)/P38</f>
        <v>-0.75</v>
      </c>
      <c r="S38" s="76">
        <v>5</v>
      </c>
      <c r="T38" s="76">
        <v>5</v>
      </c>
      <c r="U38" s="87">
        <f t="shared" ref="U38:U42" si="72">(T38-S38)/S38</f>
        <v>0</v>
      </c>
      <c r="V38" s="76">
        <v>2</v>
      </c>
      <c r="W38" s="76">
        <v>2</v>
      </c>
      <c r="X38" s="87">
        <f t="shared" ref="X38:X42" si="73">(W38-V38)/V38</f>
        <v>0</v>
      </c>
      <c r="Y38" s="76">
        <v>0</v>
      </c>
      <c r="Z38" s="76">
        <v>21</v>
      </c>
      <c r="AA38" s="87" t="s">
        <v>99</v>
      </c>
      <c r="AB38" s="76">
        <f t="shared" si="64"/>
        <v>2</v>
      </c>
      <c r="AC38" s="76">
        <f>'2016Q1'!$D11</f>
        <v>2</v>
      </c>
      <c r="AD38" s="87">
        <f t="shared" ref="AD38:AD42" si="74">(AC38-AB38)/AB38</f>
        <v>0</v>
      </c>
      <c r="AE38" s="76">
        <f t="shared" si="65"/>
        <v>5</v>
      </c>
      <c r="AF38" s="76">
        <f>'2016Q2'!$D11</f>
        <v>5</v>
      </c>
      <c r="AG38" s="87">
        <f t="shared" ref="AG38:AG42" si="75">(AF38-AE38)/AE38</f>
        <v>0</v>
      </c>
      <c r="AH38" s="76">
        <f t="shared" si="66"/>
        <v>2</v>
      </c>
      <c r="AI38" s="76">
        <f>'2016Q3'!$D11</f>
        <v>0</v>
      </c>
      <c r="AJ38" s="87">
        <f t="shared" ref="AJ38:AJ42" si="76">(AI38-AH38)/AH38</f>
        <v>-1</v>
      </c>
      <c r="AK38" s="76">
        <f t="shared" si="67"/>
        <v>21</v>
      </c>
      <c r="AL38" s="76">
        <f>'2016Q4'!$D11</f>
        <v>0</v>
      </c>
      <c r="AM38" s="87">
        <f t="shared" ref="AM38:AM42" si="77">(AL38-AK38)/AK38</f>
        <v>-1</v>
      </c>
      <c r="AN38" s="59"/>
      <c r="AO38" s="59"/>
      <c r="AP38" s="59"/>
      <c r="AQ38" s="59"/>
      <c r="AR38" s="59"/>
      <c r="AS38" s="59"/>
      <c r="AT38" s="59"/>
      <c r="AU38" s="59"/>
      <c r="AV38" s="59"/>
      <c r="AW38" s="43"/>
      <c r="AY38">
        <v>5</v>
      </c>
      <c r="AZ38" t="s">
        <v>1</v>
      </c>
      <c r="BH38" s="16"/>
      <c r="BK38" t="s">
        <v>61</v>
      </c>
      <c r="BL38" s="35">
        <f t="shared" ref="BL38:BL44" si="78">D36</f>
        <v>42</v>
      </c>
      <c r="BM38" s="35">
        <f t="shared" ref="BM38:BM44" si="79">G36</f>
        <v>52</v>
      </c>
      <c r="BN38" s="35">
        <f t="shared" ref="BN38:BN44" si="80">J36</f>
        <v>33</v>
      </c>
      <c r="BO38" s="35">
        <f t="shared" ref="BO38:BO44" si="81">M36</f>
        <v>40</v>
      </c>
      <c r="BP38" s="35">
        <f t="shared" ref="BP38:BP44" si="82">E36</f>
        <v>51</v>
      </c>
      <c r="BQ38" s="35">
        <f t="shared" ref="BQ38:BQ44" si="83">H36</f>
        <v>42</v>
      </c>
      <c r="BR38" s="35">
        <f t="shared" ref="BR38:BR44" si="84">K36</f>
        <v>27</v>
      </c>
      <c r="BS38" s="35">
        <f t="shared" ref="BS38:BS44" si="85">N36</f>
        <v>28</v>
      </c>
      <c r="BT38" s="35">
        <f t="shared" ref="BT38:BT44" si="86">Q36</f>
        <v>54</v>
      </c>
      <c r="BU38" s="35">
        <f t="shared" ref="BU38:BU44" si="87">T36</f>
        <v>33</v>
      </c>
      <c r="BV38" s="35">
        <f t="shared" ref="BV38:BV44" si="88">W36</f>
        <v>28</v>
      </c>
      <c r="BW38" s="35">
        <f t="shared" ref="BW38:BW44" si="89">Z36</f>
        <v>39</v>
      </c>
      <c r="BX38" s="35">
        <f t="shared" ref="BX38:BX44" si="90">AC36</f>
        <v>76</v>
      </c>
      <c r="BY38" s="35">
        <f t="shared" ref="BY38:BY44" si="91">AF36</f>
        <v>74</v>
      </c>
      <c r="BZ38" s="35">
        <f t="shared" ref="BZ38:BZ44" si="92">AI36</f>
        <v>48</v>
      </c>
      <c r="CA38" s="35">
        <f t="shared" ref="CA38:CA44" si="93">AL36</f>
        <v>61</v>
      </c>
    </row>
    <row r="39" spans="1:79" ht="25.5" customHeight="1" x14ac:dyDescent="0.25">
      <c r="B39" s="99"/>
      <c r="C39" s="86" t="s">
        <v>37</v>
      </c>
      <c r="D39" s="76">
        <v>1</v>
      </c>
      <c r="E39" s="76">
        <v>0</v>
      </c>
      <c r="F39" s="87">
        <f t="shared" si="68"/>
        <v>-1</v>
      </c>
      <c r="G39" s="76">
        <v>0</v>
      </c>
      <c r="H39" s="76">
        <v>0</v>
      </c>
      <c r="I39" s="87" t="s">
        <v>99</v>
      </c>
      <c r="J39" s="76">
        <v>0</v>
      </c>
      <c r="K39" s="76">
        <v>0</v>
      </c>
      <c r="L39" s="87" t="s">
        <v>99</v>
      </c>
      <c r="M39" s="76">
        <v>0</v>
      </c>
      <c r="N39" s="76">
        <v>0</v>
      </c>
      <c r="O39" s="87" t="s">
        <v>99</v>
      </c>
      <c r="P39" s="76">
        <v>0</v>
      </c>
      <c r="Q39" s="76">
        <v>0</v>
      </c>
      <c r="R39" s="87" t="s">
        <v>99</v>
      </c>
      <c r="S39" s="76">
        <v>0</v>
      </c>
      <c r="T39" s="76">
        <v>0</v>
      </c>
      <c r="U39" s="87" t="s">
        <v>99</v>
      </c>
      <c r="V39" s="76">
        <v>0</v>
      </c>
      <c r="W39" s="76">
        <v>0</v>
      </c>
      <c r="X39" s="87" t="s">
        <v>99</v>
      </c>
      <c r="Y39" s="76">
        <v>0</v>
      </c>
      <c r="Z39" s="76">
        <v>0</v>
      </c>
      <c r="AA39" s="87" t="s">
        <v>99</v>
      </c>
      <c r="AB39" s="76">
        <f t="shared" si="64"/>
        <v>0</v>
      </c>
      <c r="AC39" s="76">
        <f>'2016Q1'!$D18</f>
        <v>0</v>
      </c>
      <c r="AD39" s="87" t="s">
        <v>99</v>
      </c>
      <c r="AE39" s="76">
        <f t="shared" si="65"/>
        <v>0</v>
      </c>
      <c r="AF39" s="76">
        <f>'2016Q2'!$D18</f>
        <v>0</v>
      </c>
      <c r="AG39" s="87" t="s">
        <v>99</v>
      </c>
      <c r="AH39" s="76">
        <f t="shared" si="66"/>
        <v>0</v>
      </c>
      <c r="AI39" s="76">
        <f>'2016Q3'!$D18</f>
        <v>0</v>
      </c>
      <c r="AJ39" s="87" t="s">
        <v>99</v>
      </c>
      <c r="AK39" s="76">
        <f t="shared" si="67"/>
        <v>0</v>
      </c>
      <c r="AL39" s="76">
        <f>'2016Q4'!$D18</f>
        <v>0</v>
      </c>
      <c r="AM39" s="87" t="s">
        <v>99</v>
      </c>
      <c r="AN39" s="59"/>
      <c r="AO39" s="59"/>
      <c r="AP39" s="59"/>
      <c r="AQ39" s="59"/>
      <c r="AR39" s="59"/>
      <c r="AS39" s="59"/>
      <c r="AT39" s="59"/>
      <c r="AU39" s="59"/>
      <c r="AV39" s="59"/>
      <c r="AW39" s="43"/>
      <c r="AY39">
        <v>6</v>
      </c>
      <c r="AZ39" t="s">
        <v>1</v>
      </c>
      <c r="BH39" s="16"/>
      <c r="BK39" t="s">
        <v>62</v>
      </c>
      <c r="BL39" s="35">
        <f t="shared" si="78"/>
        <v>0</v>
      </c>
      <c r="BM39" s="35">
        <f t="shared" si="79"/>
        <v>0</v>
      </c>
      <c r="BN39" s="35">
        <f t="shared" si="80"/>
        <v>0</v>
      </c>
      <c r="BO39" s="35">
        <f t="shared" si="81"/>
        <v>0</v>
      </c>
      <c r="BP39" s="35">
        <f t="shared" si="82"/>
        <v>0</v>
      </c>
      <c r="BQ39" s="35">
        <f t="shared" si="83"/>
        <v>0</v>
      </c>
      <c r="BR39" s="35">
        <f t="shared" si="84"/>
        <v>0</v>
      </c>
      <c r="BS39" s="35">
        <f t="shared" si="85"/>
        <v>0</v>
      </c>
      <c r="BT39" s="35">
        <f t="shared" si="86"/>
        <v>0</v>
      </c>
      <c r="BU39" s="35">
        <f t="shared" si="87"/>
        <v>0</v>
      </c>
      <c r="BV39" s="35">
        <f t="shared" si="88"/>
        <v>0</v>
      </c>
      <c r="BW39" s="35">
        <f t="shared" si="89"/>
        <v>0</v>
      </c>
      <c r="BX39" s="35">
        <f t="shared" si="90"/>
        <v>0</v>
      </c>
      <c r="BY39" s="35">
        <f t="shared" si="91"/>
        <v>0</v>
      </c>
      <c r="BZ39" s="35">
        <f t="shared" si="92"/>
        <v>0</v>
      </c>
      <c r="CA39" s="35">
        <f t="shared" si="93"/>
        <v>0</v>
      </c>
    </row>
    <row r="40" spans="1:79" ht="25.5" customHeight="1" x14ac:dyDescent="0.25">
      <c r="B40" s="96" t="s">
        <v>40</v>
      </c>
      <c r="C40" s="86" t="s">
        <v>36</v>
      </c>
      <c r="D40" s="76">
        <f>D36+D38</f>
        <v>50</v>
      </c>
      <c r="E40" s="76">
        <f>E36+E38</f>
        <v>59</v>
      </c>
      <c r="F40" s="87" t="s">
        <v>99</v>
      </c>
      <c r="G40" s="76">
        <f>G36+G38</f>
        <v>56</v>
      </c>
      <c r="H40" s="76">
        <f>H36+H38</f>
        <v>47</v>
      </c>
      <c r="I40" s="87">
        <f t="shared" si="69"/>
        <v>-0.16071428571428573</v>
      </c>
      <c r="J40" s="76">
        <f>J36+J38</f>
        <v>33</v>
      </c>
      <c r="K40" s="76">
        <f>K36+K38</f>
        <v>29</v>
      </c>
      <c r="L40" s="87">
        <f t="shared" ref="L40:L42" si="94">(K40-J40)/J40</f>
        <v>-0.12121212121212122</v>
      </c>
      <c r="M40" s="76">
        <f>M36+M38</f>
        <v>46</v>
      </c>
      <c r="N40" s="76">
        <f>N36+N38</f>
        <v>28</v>
      </c>
      <c r="O40" s="87">
        <f t="shared" si="70"/>
        <v>-0.39130434782608697</v>
      </c>
      <c r="P40" s="76">
        <f>P36+P38</f>
        <v>59</v>
      </c>
      <c r="Q40" s="76">
        <f>Q36+Q38</f>
        <v>56</v>
      </c>
      <c r="R40" s="87">
        <f t="shared" si="71"/>
        <v>-5.0847457627118647E-2</v>
      </c>
      <c r="S40" s="76">
        <f>S36+S38</f>
        <v>47</v>
      </c>
      <c r="T40" s="76">
        <f>T36+T38</f>
        <v>38</v>
      </c>
      <c r="U40" s="87">
        <f t="shared" si="72"/>
        <v>-0.19148936170212766</v>
      </c>
      <c r="V40" s="76">
        <f>V36+V38</f>
        <v>29</v>
      </c>
      <c r="W40" s="76">
        <f>W36+W38</f>
        <v>30</v>
      </c>
      <c r="X40" s="87">
        <f t="shared" si="73"/>
        <v>3.4482758620689655E-2</v>
      </c>
      <c r="Y40" s="76">
        <f>Y36+Y38</f>
        <v>28</v>
      </c>
      <c r="Z40" s="76">
        <f>Z36+Z38</f>
        <v>60</v>
      </c>
      <c r="AA40" s="87" t="s">
        <v>99</v>
      </c>
      <c r="AB40" s="76">
        <f>AB36+AB38</f>
        <v>56</v>
      </c>
      <c r="AC40" s="76">
        <f>AC36+AC38</f>
        <v>78</v>
      </c>
      <c r="AD40" s="87">
        <f t="shared" si="74"/>
        <v>0.39285714285714285</v>
      </c>
      <c r="AE40" s="76">
        <f>AE36+AE38</f>
        <v>38</v>
      </c>
      <c r="AF40" s="76">
        <f>AF36+AF38</f>
        <v>79</v>
      </c>
      <c r="AG40" s="87">
        <f t="shared" si="75"/>
        <v>1.0789473684210527</v>
      </c>
      <c r="AH40" s="76">
        <f>AH36+AH38</f>
        <v>30</v>
      </c>
      <c r="AI40" s="76">
        <f>AI36+AI38</f>
        <v>48</v>
      </c>
      <c r="AJ40" s="87">
        <f t="shared" si="76"/>
        <v>0.6</v>
      </c>
      <c r="AK40" s="76">
        <f>AK36+AK38</f>
        <v>60</v>
      </c>
      <c r="AL40" s="76">
        <f>AL36+AL38</f>
        <v>61</v>
      </c>
      <c r="AM40" s="87">
        <f t="shared" si="77"/>
        <v>1.6666666666666666E-2</v>
      </c>
      <c r="AN40" s="59"/>
      <c r="AO40" s="59"/>
      <c r="AP40" s="59"/>
      <c r="AQ40" s="59"/>
      <c r="AR40" s="59"/>
      <c r="AS40" s="59"/>
      <c r="AT40" s="59"/>
      <c r="AU40" s="59"/>
      <c r="AV40" s="59"/>
      <c r="AW40" s="43"/>
      <c r="BK40" t="s">
        <v>41</v>
      </c>
      <c r="BL40" s="35">
        <f t="shared" si="78"/>
        <v>8</v>
      </c>
      <c r="BM40" s="35">
        <f t="shared" si="79"/>
        <v>4</v>
      </c>
      <c r="BN40" s="35">
        <f t="shared" si="80"/>
        <v>0</v>
      </c>
      <c r="BO40" s="35">
        <f t="shared" si="81"/>
        <v>6</v>
      </c>
      <c r="BP40" s="35">
        <f t="shared" si="82"/>
        <v>8</v>
      </c>
      <c r="BQ40" s="35">
        <f t="shared" si="83"/>
        <v>5</v>
      </c>
      <c r="BR40" s="35">
        <f t="shared" si="84"/>
        <v>2</v>
      </c>
      <c r="BS40" s="35">
        <f t="shared" si="85"/>
        <v>0</v>
      </c>
      <c r="BT40" s="35">
        <f t="shared" si="86"/>
        <v>2</v>
      </c>
      <c r="BU40" s="35">
        <f t="shared" si="87"/>
        <v>5</v>
      </c>
      <c r="BV40" s="35">
        <f t="shared" si="88"/>
        <v>2</v>
      </c>
      <c r="BW40" s="35">
        <f t="shared" si="89"/>
        <v>21</v>
      </c>
      <c r="BX40" s="35">
        <f t="shared" si="90"/>
        <v>2</v>
      </c>
      <c r="BY40" s="35">
        <f t="shared" si="91"/>
        <v>5</v>
      </c>
      <c r="BZ40" s="35">
        <f t="shared" si="92"/>
        <v>0</v>
      </c>
      <c r="CA40" s="35">
        <f t="shared" si="93"/>
        <v>0</v>
      </c>
    </row>
    <row r="41" spans="1:79" ht="25.5" customHeight="1" thickBot="1" x14ac:dyDescent="0.3">
      <c r="B41" s="97"/>
      <c r="C41" s="88" t="s">
        <v>37</v>
      </c>
      <c r="D41" s="77">
        <f>D37+D39</f>
        <v>1</v>
      </c>
      <c r="E41" s="77">
        <f>E37+E39</f>
        <v>0</v>
      </c>
      <c r="F41" s="89">
        <f t="shared" si="68"/>
        <v>-1</v>
      </c>
      <c r="G41" s="77">
        <f>G37+G39</f>
        <v>0</v>
      </c>
      <c r="H41" s="77">
        <f>H37+H39</f>
        <v>0</v>
      </c>
      <c r="I41" s="89" t="s">
        <v>99</v>
      </c>
      <c r="J41" s="77">
        <f>J37+J39</f>
        <v>0</v>
      </c>
      <c r="K41" s="77">
        <f>K37+K39</f>
        <v>0</v>
      </c>
      <c r="L41" s="89" t="s">
        <v>99</v>
      </c>
      <c r="M41" s="77">
        <f>M37+M39</f>
        <v>0</v>
      </c>
      <c r="N41" s="77">
        <f>N37+N39</f>
        <v>0</v>
      </c>
      <c r="O41" s="89" t="s">
        <v>99</v>
      </c>
      <c r="P41" s="77">
        <f>P37+P39</f>
        <v>0</v>
      </c>
      <c r="Q41" s="77">
        <f>Q37+Q39</f>
        <v>0</v>
      </c>
      <c r="R41" s="89" t="s">
        <v>99</v>
      </c>
      <c r="S41" s="77">
        <f>S37+S39</f>
        <v>0</v>
      </c>
      <c r="T41" s="77">
        <f>T37+T39</f>
        <v>0</v>
      </c>
      <c r="U41" s="89" t="s">
        <v>99</v>
      </c>
      <c r="V41" s="77">
        <f>V37+V39</f>
        <v>0</v>
      </c>
      <c r="W41" s="77">
        <f>W37+W39</f>
        <v>0</v>
      </c>
      <c r="X41" s="89" t="s">
        <v>99</v>
      </c>
      <c r="Y41" s="77">
        <f>Y37+Y39</f>
        <v>0</v>
      </c>
      <c r="Z41" s="77">
        <f>Z37+Z39</f>
        <v>0</v>
      </c>
      <c r="AA41" s="89" t="s">
        <v>99</v>
      </c>
      <c r="AB41" s="77">
        <f>AB37+AB39</f>
        <v>0</v>
      </c>
      <c r="AC41" s="77">
        <f>AC37+AC39</f>
        <v>0</v>
      </c>
      <c r="AD41" s="89" t="s">
        <v>99</v>
      </c>
      <c r="AE41" s="77">
        <f>AE37+AE39</f>
        <v>0</v>
      </c>
      <c r="AF41" s="77">
        <f>AF37+AF39</f>
        <v>0</v>
      </c>
      <c r="AG41" s="89" t="s">
        <v>99</v>
      </c>
      <c r="AH41" s="77">
        <f>AH37+AH39</f>
        <v>0</v>
      </c>
      <c r="AI41" s="77">
        <f>AI37+AI39</f>
        <v>0</v>
      </c>
      <c r="AJ41" s="89" t="s">
        <v>99</v>
      </c>
      <c r="AK41" s="77">
        <f>AK37+AK39</f>
        <v>0</v>
      </c>
      <c r="AL41" s="77">
        <f>AL37+AL39</f>
        <v>0</v>
      </c>
      <c r="AM41" s="89" t="s">
        <v>99</v>
      </c>
      <c r="AN41" s="59"/>
      <c r="AO41" s="59"/>
      <c r="AP41" s="59"/>
      <c r="AQ41" s="59"/>
      <c r="AR41" s="59"/>
      <c r="AS41" s="59"/>
      <c r="AT41" s="59"/>
      <c r="AU41" s="59"/>
      <c r="AV41" s="59"/>
      <c r="AW41" s="43"/>
      <c r="BK41" t="s">
        <v>42</v>
      </c>
      <c r="BL41" s="35">
        <f t="shared" si="78"/>
        <v>1</v>
      </c>
      <c r="BM41" s="35">
        <f t="shared" si="79"/>
        <v>0</v>
      </c>
      <c r="BN41" s="35">
        <f t="shared" si="80"/>
        <v>0</v>
      </c>
      <c r="BO41" s="35">
        <f t="shared" si="81"/>
        <v>0</v>
      </c>
      <c r="BP41" s="35">
        <f t="shared" si="82"/>
        <v>0</v>
      </c>
      <c r="BQ41" s="35">
        <f t="shared" si="83"/>
        <v>0</v>
      </c>
      <c r="BR41" s="35">
        <f t="shared" si="84"/>
        <v>0</v>
      </c>
      <c r="BS41" s="35">
        <f t="shared" si="85"/>
        <v>0</v>
      </c>
      <c r="BT41" s="35">
        <f t="shared" si="86"/>
        <v>0</v>
      </c>
      <c r="BU41" s="35">
        <f t="shared" si="87"/>
        <v>0</v>
      </c>
      <c r="BV41" s="35">
        <f t="shared" si="88"/>
        <v>0</v>
      </c>
      <c r="BW41" s="35">
        <f t="shared" si="89"/>
        <v>0</v>
      </c>
      <c r="BX41" s="35">
        <f t="shared" si="90"/>
        <v>0</v>
      </c>
      <c r="BY41" s="35">
        <f t="shared" si="91"/>
        <v>0</v>
      </c>
      <c r="BZ41" s="35">
        <f t="shared" si="92"/>
        <v>0</v>
      </c>
      <c r="CA41" s="35">
        <f t="shared" si="93"/>
        <v>0</v>
      </c>
    </row>
    <row r="42" spans="1:79" ht="25.5" customHeight="1" thickTop="1" x14ac:dyDescent="0.25">
      <c r="B42" s="26" t="s">
        <v>5</v>
      </c>
      <c r="C42" s="90"/>
      <c r="D42" s="78">
        <f>D40+D41</f>
        <v>51</v>
      </c>
      <c r="E42" s="78">
        <f>E40+E41</f>
        <v>59</v>
      </c>
      <c r="F42" s="91">
        <f t="shared" si="68"/>
        <v>0.15686274509803921</v>
      </c>
      <c r="G42" s="78">
        <f>G40+G41</f>
        <v>56</v>
      </c>
      <c r="H42" s="78">
        <f>H40+H41</f>
        <v>47</v>
      </c>
      <c r="I42" s="91">
        <f t="shared" si="69"/>
        <v>-0.16071428571428573</v>
      </c>
      <c r="J42" s="78">
        <f>J40+J41</f>
        <v>33</v>
      </c>
      <c r="K42" s="78">
        <f>K40+K41</f>
        <v>29</v>
      </c>
      <c r="L42" s="91">
        <f t="shared" si="94"/>
        <v>-0.12121212121212122</v>
      </c>
      <c r="M42" s="78">
        <f>M40+M41</f>
        <v>46</v>
      </c>
      <c r="N42" s="78">
        <f>N40+N41</f>
        <v>28</v>
      </c>
      <c r="O42" s="91">
        <f t="shared" si="70"/>
        <v>-0.39130434782608697</v>
      </c>
      <c r="P42" s="78">
        <f>P40+P41</f>
        <v>59</v>
      </c>
      <c r="Q42" s="78">
        <f>Q40+Q41</f>
        <v>56</v>
      </c>
      <c r="R42" s="91">
        <f t="shared" si="71"/>
        <v>-5.0847457627118647E-2</v>
      </c>
      <c r="S42" s="78">
        <f>S40+S41</f>
        <v>47</v>
      </c>
      <c r="T42" s="78">
        <f>T40+T41</f>
        <v>38</v>
      </c>
      <c r="U42" s="91">
        <f t="shared" si="72"/>
        <v>-0.19148936170212766</v>
      </c>
      <c r="V42" s="78">
        <f>V40+V41</f>
        <v>29</v>
      </c>
      <c r="W42" s="78">
        <f>W40+W41</f>
        <v>30</v>
      </c>
      <c r="X42" s="91">
        <f t="shared" si="73"/>
        <v>3.4482758620689655E-2</v>
      </c>
      <c r="Y42" s="78">
        <f>Y40+Y41</f>
        <v>28</v>
      </c>
      <c r="Z42" s="78">
        <f>Z40+Z41</f>
        <v>60</v>
      </c>
      <c r="AA42" s="91" t="s">
        <v>99</v>
      </c>
      <c r="AB42" s="78">
        <f>AB40+AB41</f>
        <v>56</v>
      </c>
      <c r="AC42" s="78">
        <f>AC40+AC41</f>
        <v>78</v>
      </c>
      <c r="AD42" s="91">
        <f t="shared" si="74"/>
        <v>0.39285714285714285</v>
      </c>
      <c r="AE42" s="78">
        <f>AE40+AE41</f>
        <v>38</v>
      </c>
      <c r="AF42" s="78">
        <f>AF40+AF41</f>
        <v>79</v>
      </c>
      <c r="AG42" s="91">
        <f t="shared" si="75"/>
        <v>1.0789473684210527</v>
      </c>
      <c r="AH42" s="78">
        <f>AH40+AH41</f>
        <v>30</v>
      </c>
      <c r="AI42" s="78">
        <f>AI40+AI41</f>
        <v>48</v>
      </c>
      <c r="AJ42" s="91">
        <f t="shared" si="76"/>
        <v>0.6</v>
      </c>
      <c r="AK42" s="78">
        <f>AK40+AK41</f>
        <v>60</v>
      </c>
      <c r="AL42" s="78">
        <f>AL41+AL40</f>
        <v>61</v>
      </c>
      <c r="AM42" s="91">
        <f t="shared" si="77"/>
        <v>1.6666666666666666E-2</v>
      </c>
      <c r="AN42" s="59"/>
      <c r="AO42" s="59"/>
      <c r="AP42" s="59"/>
      <c r="AQ42" s="59"/>
      <c r="AR42" s="59"/>
      <c r="AS42" s="59"/>
      <c r="AT42" s="59"/>
      <c r="AU42" s="59"/>
      <c r="AV42" s="59"/>
      <c r="AW42" s="43"/>
      <c r="BK42" t="s">
        <v>36</v>
      </c>
      <c r="BL42" s="35">
        <f t="shared" si="78"/>
        <v>50</v>
      </c>
      <c r="BM42" s="35">
        <f t="shared" si="79"/>
        <v>56</v>
      </c>
      <c r="BN42" s="35">
        <f t="shared" si="80"/>
        <v>33</v>
      </c>
      <c r="BO42" s="35">
        <f t="shared" si="81"/>
        <v>46</v>
      </c>
      <c r="BP42" s="35">
        <f t="shared" si="82"/>
        <v>59</v>
      </c>
      <c r="BQ42" s="35">
        <f t="shared" si="83"/>
        <v>47</v>
      </c>
      <c r="BR42" s="35">
        <f t="shared" si="84"/>
        <v>29</v>
      </c>
      <c r="BS42" s="35">
        <f t="shared" si="85"/>
        <v>28</v>
      </c>
      <c r="BT42" s="35">
        <f t="shared" si="86"/>
        <v>56</v>
      </c>
      <c r="BU42" s="35">
        <f t="shared" si="87"/>
        <v>38</v>
      </c>
      <c r="BV42" s="35">
        <f t="shared" si="88"/>
        <v>30</v>
      </c>
      <c r="BW42" s="35">
        <f t="shared" si="89"/>
        <v>60</v>
      </c>
      <c r="BX42" s="35">
        <f t="shared" si="90"/>
        <v>78</v>
      </c>
      <c r="BY42" s="35">
        <f t="shared" si="91"/>
        <v>79</v>
      </c>
      <c r="BZ42" s="35">
        <f t="shared" si="92"/>
        <v>48</v>
      </c>
      <c r="CA42" s="35">
        <f t="shared" si="93"/>
        <v>61</v>
      </c>
    </row>
    <row r="43" spans="1:79" ht="25.5" customHeight="1" x14ac:dyDescent="0.25">
      <c r="F43"/>
      <c r="I43"/>
      <c r="K43"/>
      <c r="L43"/>
      <c r="O43"/>
      <c r="R43"/>
      <c r="U43"/>
      <c r="X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BK43" t="s">
        <v>37</v>
      </c>
      <c r="BL43" s="35">
        <f t="shared" si="78"/>
        <v>1</v>
      </c>
      <c r="BM43" s="35">
        <f t="shared" si="79"/>
        <v>0</v>
      </c>
      <c r="BN43" s="35">
        <f t="shared" si="80"/>
        <v>0</v>
      </c>
      <c r="BO43" s="35">
        <f t="shared" si="81"/>
        <v>0</v>
      </c>
      <c r="BP43" s="35">
        <f t="shared" si="82"/>
        <v>0</v>
      </c>
      <c r="BQ43" s="35">
        <f t="shared" si="83"/>
        <v>0</v>
      </c>
      <c r="BR43" s="35">
        <f t="shared" si="84"/>
        <v>0</v>
      </c>
      <c r="BS43" s="35">
        <f t="shared" si="85"/>
        <v>0</v>
      </c>
      <c r="BT43" s="35">
        <f t="shared" si="86"/>
        <v>0</v>
      </c>
      <c r="BU43" s="35">
        <f t="shared" si="87"/>
        <v>0</v>
      </c>
      <c r="BV43" s="35">
        <f t="shared" si="88"/>
        <v>0</v>
      </c>
      <c r="BW43" s="35">
        <f t="shared" si="89"/>
        <v>0</v>
      </c>
      <c r="BX43" s="35">
        <f t="shared" si="90"/>
        <v>0</v>
      </c>
      <c r="BY43" s="35">
        <f t="shared" si="91"/>
        <v>0</v>
      </c>
      <c r="BZ43" s="35">
        <f t="shared" si="92"/>
        <v>0</v>
      </c>
      <c r="CA43" s="35">
        <f t="shared" si="93"/>
        <v>0</v>
      </c>
    </row>
    <row r="44" spans="1:79" ht="25.5" customHeight="1" x14ac:dyDescent="0.25">
      <c r="F44"/>
      <c r="I44"/>
      <c r="K44"/>
      <c r="L44"/>
      <c r="O44"/>
      <c r="R44"/>
      <c r="U44"/>
      <c r="X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BK44" t="s">
        <v>5</v>
      </c>
      <c r="BL44" s="35">
        <f t="shared" si="78"/>
        <v>51</v>
      </c>
      <c r="BM44" s="35">
        <f t="shared" si="79"/>
        <v>56</v>
      </c>
      <c r="BN44" s="35">
        <f t="shared" si="80"/>
        <v>33</v>
      </c>
      <c r="BO44" s="35">
        <f t="shared" si="81"/>
        <v>46</v>
      </c>
      <c r="BP44" s="35">
        <f t="shared" si="82"/>
        <v>59</v>
      </c>
      <c r="BQ44" s="35">
        <f t="shared" si="83"/>
        <v>47</v>
      </c>
      <c r="BR44" s="35">
        <f t="shared" si="84"/>
        <v>29</v>
      </c>
      <c r="BS44" s="35">
        <f t="shared" si="85"/>
        <v>28</v>
      </c>
      <c r="BT44" s="35">
        <f t="shared" si="86"/>
        <v>56</v>
      </c>
      <c r="BU44" s="35">
        <f t="shared" si="87"/>
        <v>38</v>
      </c>
      <c r="BV44" s="35">
        <f t="shared" si="88"/>
        <v>30</v>
      </c>
      <c r="BW44" s="35">
        <f t="shared" si="89"/>
        <v>60</v>
      </c>
      <c r="BX44" s="35">
        <f t="shared" si="90"/>
        <v>78</v>
      </c>
      <c r="BY44" s="35">
        <f t="shared" si="91"/>
        <v>79</v>
      </c>
      <c r="BZ44" s="35">
        <f t="shared" si="92"/>
        <v>48</v>
      </c>
      <c r="CA44" s="35">
        <f t="shared" si="93"/>
        <v>61</v>
      </c>
    </row>
    <row r="45" spans="1:79" ht="25.5" customHeight="1" x14ac:dyDescent="0.25">
      <c r="F45"/>
      <c r="I45"/>
      <c r="K45"/>
      <c r="L45"/>
      <c r="O45"/>
      <c r="R45"/>
      <c r="U45"/>
      <c r="X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79" ht="25.5" customHeight="1" x14ac:dyDescent="0.25">
      <c r="F46"/>
      <c r="I46"/>
      <c r="K46"/>
      <c r="L46"/>
      <c r="O46"/>
      <c r="R46"/>
      <c r="U46"/>
      <c r="X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79" ht="15.75" thickBot="1" x14ac:dyDescent="0.3">
      <c r="A47" s="11"/>
      <c r="B47" s="11"/>
      <c r="C47" s="11"/>
      <c r="D47" s="11"/>
      <c r="E47" s="11"/>
      <c r="F47" s="15"/>
      <c r="G47" s="11"/>
      <c r="H47" s="11"/>
      <c r="I47" s="15"/>
      <c r="J47" s="11"/>
      <c r="K47" s="11"/>
      <c r="L47" s="15"/>
      <c r="M47" s="11"/>
      <c r="N47" s="11"/>
      <c r="O47" s="15"/>
      <c r="P47" s="11"/>
      <c r="Q47" s="11"/>
      <c r="R47" s="15"/>
      <c r="S47" s="11"/>
      <c r="T47" s="11"/>
      <c r="U47" s="15"/>
      <c r="V47" s="11"/>
      <c r="W47" s="11"/>
      <c r="X47" s="15"/>
      <c r="Y47" s="11"/>
      <c r="Z47" s="11"/>
      <c r="AA47" s="15"/>
      <c r="AB47" s="11"/>
      <c r="AC47" s="11"/>
      <c r="AD47" s="15"/>
      <c r="AE47" s="11"/>
      <c r="AF47" s="11"/>
      <c r="AG47" s="15"/>
      <c r="AH47" s="11"/>
      <c r="AI47" s="11"/>
      <c r="AJ47" s="15"/>
      <c r="AK47" s="11"/>
      <c r="AL47" s="11"/>
      <c r="AM47" s="15"/>
      <c r="AN47" s="58"/>
      <c r="AO47" s="58"/>
      <c r="AP47" s="58"/>
      <c r="AQ47" s="58"/>
      <c r="AR47" s="58"/>
      <c r="AS47" s="58"/>
      <c r="AT47" s="58"/>
      <c r="AU47" s="58"/>
      <c r="AV47" s="58"/>
      <c r="AW47" s="44"/>
    </row>
    <row r="48" spans="1:79" ht="18.75" x14ac:dyDescent="0.3">
      <c r="A48" s="66" t="s">
        <v>110</v>
      </c>
      <c r="B48" s="25" t="s">
        <v>43</v>
      </c>
      <c r="K48"/>
      <c r="AB48"/>
      <c r="AC48"/>
      <c r="AE48"/>
      <c r="AF48"/>
      <c r="AH48"/>
      <c r="AI48"/>
      <c r="AK48"/>
      <c r="AL48"/>
    </row>
    <row r="49" spans="1:79" x14ac:dyDescent="0.25">
      <c r="C49" s="79"/>
      <c r="D49" s="80" t="s">
        <v>51</v>
      </c>
      <c r="E49" s="80" t="s">
        <v>67</v>
      </c>
      <c r="F49" s="42" t="s">
        <v>81</v>
      </c>
      <c r="G49" s="80" t="s">
        <v>52</v>
      </c>
      <c r="H49" s="80" t="s">
        <v>69</v>
      </c>
      <c r="I49" s="42" t="s">
        <v>81</v>
      </c>
      <c r="J49" s="80" t="s">
        <v>54</v>
      </c>
      <c r="K49" s="80" t="s">
        <v>70</v>
      </c>
      <c r="L49" s="42" t="s">
        <v>81</v>
      </c>
      <c r="M49" s="80" t="s">
        <v>56</v>
      </c>
      <c r="N49" s="80" t="s">
        <v>72</v>
      </c>
      <c r="O49" s="42" t="s">
        <v>81</v>
      </c>
      <c r="P49" s="80" t="s">
        <v>67</v>
      </c>
      <c r="Q49" s="80" t="s">
        <v>75</v>
      </c>
      <c r="R49" s="42" t="s">
        <v>81</v>
      </c>
      <c r="S49" s="80" t="s">
        <v>69</v>
      </c>
      <c r="T49" s="80" t="s">
        <v>76</v>
      </c>
      <c r="U49" s="42" t="s">
        <v>81</v>
      </c>
      <c r="V49" s="80" t="s">
        <v>70</v>
      </c>
      <c r="W49" s="80" t="s">
        <v>79</v>
      </c>
      <c r="X49" s="42" t="s">
        <v>81</v>
      </c>
      <c r="Y49" s="80" t="s">
        <v>72</v>
      </c>
      <c r="Z49" s="84" t="s">
        <v>82</v>
      </c>
      <c r="AA49" s="85" t="s">
        <v>81</v>
      </c>
      <c r="AB49" s="84" t="s">
        <v>75</v>
      </c>
      <c r="AC49" s="84" t="s">
        <v>84</v>
      </c>
      <c r="AD49" s="85" t="s">
        <v>81</v>
      </c>
      <c r="AE49" s="84" t="s">
        <v>76</v>
      </c>
      <c r="AF49" s="84" t="s">
        <v>86</v>
      </c>
      <c r="AG49" s="85" t="s">
        <v>81</v>
      </c>
      <c r="AH49" s="84" t="s">
        <v>79</v>
      </c>
      <c r="AI49" s="84" t="s">
        <v>97</v>
      </c>
      <c r="AJ49" s="85" t="s">
        <v>81</v>
      </c>
      <c r="AK49" s="84" t="s">
        <v>82</v>
      </c>
      <c r="AL49" s="84" t="s">
        <v>98</v>
      </c>
      <c r="AM49" s="85" t="s">
        <v>81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2"/>
    </row>
    <row r="50" spans="1:79" ht="27.75" customHeight="1" x14ac:dyDescent="0.25">
      <c r="B50" s="98" t="s">
        <v>60</v>
      </c>
      <c r="C50" s="30" t="s">
        <v>36</v>
      </c>
      <c r="D50" s="81">
        <f>D8+D22+D36</f>
        <v>312</v>
      </c>
      <c r="E50" s="81">
        <f>E8+E22+E36</f>
        <v>299</v>
      </c>
      <c r="F50" s="32">
        <f>(E50-D50)/D50</f>
        <v>-4.1666666666666664E-2</v>
      </c>
      <c r="G50" s="81">
        <f>G8+G22+G36</f>
        <v>419</v>
      </c>
      <c r="H50" s="81">
        <f>H8+H22+H36</f>
        <v>455</v>
      </c>
      <c r="I50" s="32">
        <f>(H50-G50)/G50</f>
        <v>8.5918854415274457E-2</v>
      </c>
      <c r="J50" s="81">
        <f>J8+J22+J36</f>
        <v>320</v>
      </c>
      <c r="K50" s="81">
        <f>K8+K22+K36</f>
        <v>322</v>
      </c>
      <c r="L50" s="32">
        <f>(K50-J50)/J50</f>
        <v>6.2500000000000003E-3</v>
      </c>
      <c r="M50" s="81">
        <f>M8+M22+M36</f>
        <v>528</v>
      </c>
      <c r="N50" s="81">
        <f>N8+N22+N36</f>
        <v>487</v>
      </c>
      <c r="O50" s="32">
        <f>(N50-M50)/M50</f>
        <v>-7.7651515151515152E-2</v>
      </c>
      <c r="P50" s="81">
        <f>P8+P22+P36</f>
        <v>299</v>
      </c>
      <c r="Q50" s="81">
        <f>Q8+Q22+Q36</f>
        <v>386</v>
      </c>
      <c r="R50" s="32">
        <f>(Q50-P50)/P50</f>
        <v>0.29096989966555181</v>
      </c>
      <c r="S50" s="81">
        <f>S8+S22+S36</f>
        <v>455</v>
      </c>
      <c r="T50" s="81">
        <f>T8+T22+T36</f>
        <v>501</v>
      </c>
      <c r="U50" s="32">
        <f>(T50-S50)/S50</f>
        <v>0.1010989010989011</v>
      </c>
      <c r="V50" s="81">
        <f>V8+V22+V36</f>
        <v>322</v>
      </c>
      <c r="W50" s="81">
        <f>W8+W22+W36</f>
        <v>383</v>
      </c>
      <c r="X50" s="32">
        <f>(W50-V50)/V50</f>
        <v>0.18944099378881987</v>
      </c>
      <c r="Y50" s="81">
        <f>Y8+Y22+Y36</f>
        <v>487</v>
      </c>
      <c r="Z50" s="81">
        <f>Z8+Z22+Z36</f>
        <v>495</v>
      </c>
      <c r="AA50" s="87">
        <f>(Z50-Y50)/Y50</f>
        <v>1.6427104722792608E-2</v>
      </c>
      <c r="AB50" s="81">
        <f>AB8+AB22+AB36</f>
        <v>386</v>
      </c>
      <c r="AC50" s="81">
        <f>AC8+AC22+AC36</f>
        <v>419</v>
      </c>
      <c r="AD50" s="87">
        <f>(AC50-AB50)/AB50</f>
        <v>8.549222797927461E-2</v>
      </c>
      <c r="AE50" s="81">
        <f>AE8+AE22+AE36</f>
        <v>501</v>
      </c>
      <c r="AF50" s="81">
        <f>AF8+AF22+AF36</f>
        <v>563</v>
      </c>
      <c r="AG50" s="87">
        <f>(AF50-AE50)/AE50</f>
        <v>0.12375249500998003</v>
      </c>
      <c r="AH50" s="81">
        <f>AH8+AH22+AH36</f>
        <v>383</v>
      </c>
      <c r="AI50" s="81">
        <f>AI8+AI22+AI36</f>
        <v>446</v>
      </c>
      <c r="AJ50" s="87">
        <f>(AI50-AH50)/AH50</f>
        <v>0.16449086161879894</v>
      </c>
      <c r="AK50" s="81">
        <f>AK8+AK22+AK36</f>
        <v>495</v>
      </c>
      <c r="AL50" s="81">
        <f>AL8+AL22+AL36</f>
        <v>555</v>
      </c>
      <c r="AM50" s="87">
        <f>(AL50-AK50)/AK50</f>
        <v>0.12121212121212122</v>
      </c>
      <c r="AN50" s="59"/>
      <c r="AO50" s="59"/>
      <c r="AP50" s="59"/>
      <c r="AQ50" s="59"/>
      <c r="AR50" s="59"/>
      <c r="AS50" s="59"/>
      <c r="AT50" s="59"/>
      <c r="AU50" s="59"/>
      <c r="AV50" s="59"/>
      <c r="AW50" s="43"/>
    </row>
    <row r="51" spans="1:79" ht="27.75" customHeight="1" x14ac:dyDescent="0.25">
      <c r="B51" s="99"/>
      <c r="C51" s="30" t="s">
        <v>37</v>
      </c>
      <c r="D51" s="81">
        <f t="shared" ref="D51:E53" si="95">D9+D23+D37</f>
        <v>63</v>
      </c>
      <c r="E51" s="81">
        <f t="shared" si="95"/>
        <v>22</v>
      </c>
      <c r="F51" s="32">
        <f t="shared" ref="F51:F56" si="96">(E51-D51)/D51</f>
        <v>-0.65079365079365081</v>
      </c>
      <c r="G51" s="81">
        <f t="shared" ref="G51:H51" si="97">G9+G23+G37</f>
        <v>50</v>
      </c>
      <c r="H51" s="81">
        <f t="shared" si="97"/>
        <v>72</v>
      </c>
      <c r="I51" s="32">
        <f t="shared" ref="I51:I56" si="98">(H51-G51)/G51</f>
        <v>0.44</v>
      </c>
      <c r="J51" s="81">
        <f t="shared" ref="J51:K51" si="99">J9+J23+J37</f>
        <v>26</v>
      </c>
      <c r="K51" s="81">
        <f t="shared" si="99"/>
        <v>91</v>
      </c>
      <c r="L51" s="32">
        <f t="shared" ref="L51:L56" si="100">(K51-J51)/J51</f>
        <v>2.5</v>
      </c>
      <c r="M51" s="81">
        <f t="shared" ref="M51:N51" si="101">M9+M23+M37</f>
        <v>68</v>
      </c>
      <c r="N51" s="81">
        <f t="shared" si="101"/>
        <v>170</v>
      </c>
      <c r="O51" s="32">
        <f t="shared" ref="O51:O56" si="102">(N51-M51)/M51</f>
        <v>1.5</v>
      </c>
      <c r="P51" s="81">
        <f t="shared" ref="P51:Q51" si="103">P9+P23+P37</f>
        <v>22</v>
      </c>
      <c r="Q51" s="81">
        <f t="shared" si="103"/>
        <v>107</v>
      </c>
      <c r="R51" s="32">
        <f t="shared" ref="R51:R56" si="104">(Q51-P51)/P51</f>
        <v>3.8636363636363638</v>
      </c>
      <c r="S51" s="81">
        <f t="shared" ref="S51:T51" si="105">S9+S23+S37</f>
        <v>72</v>
      </c>
      <c r="T51" s="81">
        <f t="shared" si="105"/>
        <v>156</v>
      </c>
      <c r="U51" s="32">
        <f t="shared" ref="U51:U56" si="106">(T51-S51)/S51</f>
        <v>1.1666666666666667</v>
      </c>
      <c r="V51" s="81">
        <f t="shared" ref="V51:W51" si="107">V9+V23+V37</f>
        <v>91</v>
      </c>
      <c r="W51" s="81">
        <f t="shared" si="107"/>
        <v>127</v>
      </c>
      <c r="X51" s="32">
        <f t="shared" ref="X51:X56" si="108">(W51-V51)/V51</f>
        <v>0.39560439560439559</v>
      </c>
      <c r="Y51" s="81">
        <f t="shared" ref="Y51:Z51" si="109">Y9+Y23+Y37</f>
        <v>170</v>
      </c>
      <c r="Z51" s="81">
        <f t="shared" si="109"/>
        <v>152</v>
      </c>
      <c r="AA51" s="87">
        <f t="shared" ref="AA51:AA56" si="110">(Z51-Y51)/Y51</f>
        <v>-0.10588235294117647</v>
      </c>
      <c r="AB51" s="81">
        <f t="shared" ref="AB51:AC51" si="111">AB9+AB23+AB37</f>
        <v>107</v>
      </c>
      <c r="AC51" s="81">
        <f t="shared" si="111"/>
        <v>137</v>
      </c>
      <c r="AD51" s="87">
        <f t="shared" ref="AD51:AD56" si="112">(AC51-AB51)/AB51</f>
        <v>0.28037383177570091</v>
      </c>
      <c r="AE51" s="81">
        <f t="shared" ref="AE51:AF51" si="113">AE9+AE23+AE37</f>
        <v>156</v>
      </c>
      <c r="AF51" s="81">
        <f t="shared" si="113"/>
        <v>104</v>
      </c>
      <c r="AG51" s="87">
        <f t="shared" ref="AG51:AG56" si="114">(AF51-AE51)/AE51</f>
        <v>-0.33333333333333331</v>
      </c>
      <c r="AH51" s="81">
        <f t="shared" ref="AH51:AI51" si="115">AH9+AH23+AH37</f>
        <v>127</v>
      </c>
      <c r="AI51" s="81">
        <f t="shared" si="115"/>
        <v>13</v>
      </c>
      <c r="AJ51" s="87">
        <f t="shared" ref="AJ51:AJ56" si="116">(AI51-AH51)/AH51</f>
        <v>-0.89763779527559051</v>
      </c>
      <c r="AK51" s="81">
        <f t="shared" ref="AK51:AL51" si="117">AK9+AK23+AK37</f>
        <v>152</v>
      </c>
      <c r="AL51" s="81">
        <f t="shared" si="117"/>
        <v>163</v>
      </c>
      <c r="AM51" s="87">
        <f t="shared" ref="AM51:AM56" si="118">(AL51-AK51)/AK51</f>
        <v>7.2368421052631582E-2</v>
      </c>
      <c r="AN51" s="59"/>
      <c r="AO51" s="59"/>
      <c r="AP51" s="59"/>
      <c r="AQ51" s="59"/>
      <c r="AR51" s="59"/>
      <c r="AS51" s="59"/>
      <c r="AT51" s="59"/>
      <c r="AU51" s="59"/>
      <c r="AV51" s="59"/>
      <c r="AW51" s="43"/>
      <c r="BL51" s="24" t="s">
        <v>51</v>
      </c>
      <c r="BM51" s="24" t="s">
        <v>52</v>
      </c>
      <c r="BN51" t="s">
        <v>54</v>
      </c>
      <c r="BO51" t="s">
        <v>56</v>
      </c>
      <c r="BP51" t="s">
        <v>67</v>
      </c>
      <c r="BQ51" t="s">
        <v>69</v>
      </c>
      <c r="BR51" t="s">
        <v>70</v>
      </c>
      <c r="BS51" t="s">
        <v>72</v>
      </c>
      <c r="BT51" t="s">
        <v>75</v>
      </c>
      <c r="BU51" t="s">
        <v>76</v>
      </c>
      <c r="BV51" t="s">
        <v>79</v>
      </c>
      <c r="BW51" t="s">
        <v>82</v>
      </c>
      <c r="BX51" t="s">
        <v>84</v>
      </c>
      <c r="BY51" t="s">
        <v>86</v>
      </c>
      <c r="BZ51" t="s">
        <v>97</v>
      </c>
      <c r="CA51" t="s">
        <v>98</v>
      </c>
    </row>
    <row r="52" spans="1:79" ht="28.5" customHeight="1" x14ac:dyDescent="0.25">
      <c r="B52" s="98" t="s">
        <v>53</v>
      </c>
      <c r="C52" s="30" t="s">
        <v>36</v>
      </c>
      <c r="D52" s="81">
        <f t="shared" si="95"/>
        <v>8</v>
      </c>
      <c r="E52" s="81">
        <f t="shared" si="95"/>
        <v>8</v>
      </c>
      <c r="F52" s="32">
        <f t="shared" si="96"/>
        <v>0</v>
      </c>
      <c r="G52" s="81">
        <f t="shared" ref="G52:H52" si="119">G10+G24+G38</f>
        <v>4</v>
      </c>
      <c r="H52" s="81">
        <f t="shared" si="119"/>
        <v>5</v>
      </c>
      <c r="I52" s="32">
        <f t="shared" si="98"/>
        <v>0.25</v>
      </c>
      <c r="J52" s="81">
        <f t="shared" ref="J52:K52" si="120">J10+J24+J38</f>
        <v>0</v>
      </c>
      <c r="K52" s="81">
        <f t="shared" si="120"/>
        <v>2</v>
      </c>
      <c r="L52" s="32" t="s">
        <v>99</v>
      </c>
      <c r="M52" s="81">
        <f t="shared" ref="M52:N52" si="121">M10+M24+M38</f>
        <v>6</v>
      </c>
      <c r="N52" s="81">
        <f t="shared" si="121"/>
        <v>0</v>
      </c>
      <c r="O52" s="32">
        <f t="shared" si="102"/>
        <v>-1</v>
      </c>
      <c r="P52" s="81">
        <f t="shared" ref="P52:Q52" si="122">P10+P24+P38</f>
        <v>8</v>
      </c>
      <c r="Q52" s="81">
        <f t="shared" si="122"/>
        <v>2</v>
      </c>
      <c r="R52" s="32">
        <f t="shared" si="104"/>
        <v>-0.75</v>
      </c>
      <c r="S52" s="81">
        <f t="shared" ref="S52:T52" si="123">S10+S24+S38</f>
        <v>5</v>
      </c>
      <c r="T52" s="81">
        <f t="shared" si="123"/>
        <v>5</v>
      </c>
      <c r="U52" s="32">
        <f t="shared" si="106"/>
        <v>0</v>
      </c>
      <c r="V52" s="81">
        <f t="shared" ref="V52:W52" si="124">V10+V24+V38</f>
        <v>2</v>
      </c>
      <c r="W52" s="81">
        <f t="shared" si="124"/>
        <v>2</v>
      </c>
      <c r="X52" s="32">
        <f t="shared" si="108"/>
        <v>0</v>
      </c>
      <c r="Y52" s="81">
        <f t="shared" ref="Y52:Z52" si="125">Y10+Y24+Y38</f>
        <v>0</v>
      </c>
      <c r="Z52" s="81">
        <f t="shared" si="125"/>
        <v>21</v>
      </c>
      <c r="AA52" s="87" t="s">
        <v>99</v>
      </c>
      <c r="AB52" s="81">
        <f t="shared" ref="AB52:AC52" si="126">AB10+AB24+AB38</f>
        <v>2</v>
      </c>
      <c r="AC52" s="81">
        <f t="shared" si="126"/>
        <v>2</v>
      </c>
      <c r="AD52" s="87">
        <f t="shared" si="112"/>
        <v>0</v>
      </c>
      <c r="AE52" s="81">
        <f t="shared" ref="AE52:AF52" si="127">AE10+AE24+AE38</f>
        <v>5</v>
      </c>
      <c r="AF52" s="81">
        <f t="shared" si="127"/>
        <v>5</v>
      </c>
      <c r="AG52" s="87">
        <f t="shared" si="114"/>
        <v>0</v>
      </c>
      <c r="AH52" s="81">
        <f t="shared" ref="AH52:AI52" si="128">AH10+AH24+AH38</f>
        <v>2</v>
      </c>
      <c r="AI52" s="81">
        <f t="shared" si="128"/>
        <v>0</v>
      </c>
      <c r="AJ52" s="87">
        <f t="shared" si="116"/>
        <v>-1</v>
      </c>
      <c r="AK52" s="81">
        <f t="shared" ref="AK52:AL52" si="129">AK10+AK24+AK38</f>
        <v>21</v>
      </c>
      <c r="AL52" s="81">
        <f t="shared" si="129"/>
        <v>0</v>
      </c>
      <c r="AM52" s="87">
        <f t="shared" si="118"/>
        <v>-1</v>
      </c>
      <c r="AN52" s="59"/>
      <c r="AO52" s="59"/>
      <c r="AP52" s="59"/>
      <c r="AQ52" s="59"/>
      <c r="AR52" s="59"/>
      <c r="AS52" s="59"/>
      <c r="AT52" s="59"/>
      <c r="AU52" s="59"/>
      <c r="AV52" s="59"/>
      <c r="AW52" s="43"/>
      <c r="BK52" t="s">
        <v>61</v>
      </c>
      <c r="BL52" s="35">
        <f t="shared" ref="BL52:BL58" si="130">D50</f>
        <v>312</v>
      </c>
      <c r="BM52" s="35">
        <f t="shared" ref="BM52:BM58" si="131">G50</f>
        <v>419</v>
      </c>
      <c r="BN52" s="35">
        <f t="shared" ref="BN52:BN58" si="132">J50</f>
        <v>320</v>
      </c>
      <c r="BO52" s="35">
        <f t="shared" ref="BO52:BO58" si="133">M50</f>
        <v>528</v>
      </c>
      <c r="BP52" s="35">
        <f t="shared" ref="BP52:BP58" si="134">E50</f>
        <v>299</v>
      </c>
      <c r="BQ52" s="35">
        <f t="shared" ref="BQ52:BQ58" si="135">H50</f>
        <v>455</v>
      </c>
      <c r="BR52" s="35">
        <f t="shared" ref="BR52:BR58" si="136">K50</f>
        <v>322</v>
      </c>
      <c r="BS52" s="35">
        <f t="shared" ref="BS52:BS58" si="137">N50</f>
        <v>487</v>
      </c>
      <c r="BT52" s="35">
        <f t="shared" ref="BT52:BT58" si="138">Q50</f>
        <v>386</v>
      </c>
      <c r="BU52" s="35">
        <f t="shared" ref="BU52:BU58" si="139">T50</f>
        <v>501</v>
      </c>
      <c r="BV52" s="35">
        <f t="shared" ref="BV52:BV58" si="140">W50</f>
        <v>383</v>
      </c>
      <c r="BW52" s="35">
        <f t="shared" ref="BW52:BW58" si="141">Z50</f>
        <v>495</v>
      </c>
      <c r="BX52" s="35">
        <f t="shared" ref="BX52:BX58" si="142">AC50</f>
        <v>419</v>
      </c>
      <c r="BY52" s="35">
        <f t="shared" ref="BY52:BY58" si="143">AF50</f>
        <v>563</v>
      </c>
      <c r="BZ52" s="35">
        <f t="shared" ref="BZ52:BZ58" si="144">AI50</f>
        <v>446</v>
      </c>
      <c r="CA52" s="35">
        <f t="shared" ref="CA52:CA58" si="145">AL50</f>
        <v>555</v>
      </c>
    </row>
    <row r="53" spans="1:79" ht="28.5" customHeight="1" x14ac:dyDescent="0.25">
      <c r="B53" s="99"/>
      <c r="C53" s="30" t="s">
        <v>37</v>
      </c>
      <c r="D53" s="81">
        <f t="shared" si="95"/>
        <v>1</v>
      </c>
      <c r="E53" s="81">
        <f t="shared" si="95"/>
        <v>0</v>
      </c>
      <c r="F53" s="32">
        <f t="shared" si="96"/>
        <v>-1</v>
      </c>
      <c r="G53" s="81">
        <f t="shared" ref="G53:H53" si="146">G11+G25+G39</f>
        <v>0</v>
      </c>
      <c r="H53" s="81">
        <f t="shared" si="146"/>
        <v>0</v>
      </c>
      <c r="I53" s="32" t="s">
        <v>99</v>
      </c>
      <c r="J53" s="81">
        <f t="shared" ref="J53:K53" si="147">J11+J25+J39</f>
        <v>0</v>
      </c>
      <c r="K53" s="81">
        <f t="shared" si="147"/>
        <v>0</v>
      </c>
      <c r="L53" s="32" t="s">
        <v>99</v>
      </c>
      <c r="M53" s="81">
        <f t="shared" ref="M53:N53" si="148">M11+M25+M39</f>
        <v>0</v>
      </c>
      <c r="N53" s="81">
        <f t="shared" si="148"/>
        <v>0</v>
      </c>
      <c r="O53" s="32" t="s">
        <v>99</v>
      </c>
      <c r="P53" s="81">
        <f t="shared" ref="P53:Q53" si="149">P11+P25+P39</f>
        <v>0</v>
      </c>
      <c r="Q53" s="81">
        <f t="shared" si="149"/>
        <v>0</v>
      </c>
      <c r="R53" s="32" t="s">
        <v>99</v>
      </c>
      <c r="S53" s="81">
        <f t="shared" ref="S53:T53" si="150">S11+S25+S39</f>
        <v>0</v>
      </c>
      <c r="T53" s="81">
        <f t="shared" si="150"/>
        <v>0</v>
      </c>
      <c r="U53" s="32" t="s">
        <v>99</v>
      </c>
      <c r="V53" s="81">
        <f t="shared" ref="V53:W53" si="151">V11+V25+V39</f>
        <v>0</v>
      </c>
      <c r="W53" s="81">
        <f t="shared" si="151"/>
        <v>0</v>
      </c>
      <c r="X53" s="32" t="s">
        <v>99</v>
      </c>
      <c r="Y53" s="81">
        <f t="shared" ref="Y53:Z53" si="152">Y11+Y25+Y39</f>
        <v>0</v>
      </c>
      <c r="Z53" s="81">
        <f t="shared" si="152"/>
        <v>0</v>
      </c>
      <c r="AA53" s="87" t="s">
        <v>99</v>
      </c>
      <c r="AB53" s="81">
        <f t="shared" ref="AB53:AC53" si="153">AB11+AB25+AB39</f>
        <v>0</v>
      </c>
      <c r="AC53" s="81">
        <f t="shared" si="153"/>
        <v>0</v>
      </c>
      <c r="AD53" s="87" t="s">
        <v>99</v>
      </c>
      <c r="AE53" s="81">
        <f t="shared" ref="AE53:AF53" si="154">AE11+AE25+AE39</f>
        <v>0</v>
      </c>
      <c r="AF53" s="81">
        <f t="shared" si="154"/>
        <v>0</v>
      </c>
      <c r="AG53" s="87" t="s">
        <v>99</v>
      </c>
      <c r="AH53" s="81">
        <f t="shared" ref="AH53:AI53" si="155">AH11+AH25+AH39</f>
        <v>0</v>
      </c>
      <c r="AI53" s="81">
        <f t="shared" si="155"/>
        <v>0</v>
      </c>
      <c r="AJ53" s="87" t="s">
        <v>99</v>
      </c>
      <c r="AK53" s="81">
        <f t="shared" ref="AK53:AL53" si="156">AK11+AK25+AK39</f>
        <v>0</v>
      </c>
      <c r="AL53" s="81">
        <f t="shared" si="156"/>
        <v>0</v>
      </c>
      <c r="AM53" s="87" t="s">
        <v>99</v>
      </c>
      <c r="AN53" s="59"/>
      <c r="AO53" s="59"/>
      <c r="AP53" s="59"/>
      <c r="AQ53" s="59"/>
      <c r="AR53" s="59"/>
      <c r="AS53" s="59"/>
      <c r="AT53" s="59"/>
      <c r="AU53" s="59"/>
      <c r="AV53" s="59"/>
      <c r="AW53" s="43"/>
      <c r="BK53" t="s">
        <v>62</v>
      </c>
      <c r="BL53" s="35">
        <f t="shared" si="130"/>
        <v>63</v>
      </c>
      <c r="BM53" s="35">
        <f t="shared" si="131"/>
        <v>50</v>
      </c>
      <c r="BN53" s="35">
        <f t="shared" si="132"/>
        <v>26</v>
      </c>
      <c r="BO53" s="35">
        <f t="shared" si="133"/>
        <v>68</v>
      </c>
      <c r="BP53" s="35">
        <f t="shared" si="134"/>
        <v>22</v>
      </c>
      <c r="BQ53" s="35">
        <f t="shared" si="135"/>
        <v>72</v>
      </c>
      <c r="BR53" s="35">
        <f t="shared" si="136"/>
        <v>91</v>
      </c>
      <c r="BS53" s="35">
        <f t="shared" si="137"/>
        <v>170</v>
      </c>
      <c r="BT53" s="35">
        <f t="shared" si="138"/>
        <v>107</v>
      </c>
      <c r="BU53" s="35">
        <f t="shared" si="139"/>
        <v>156</v>
      </c>
      <c r="BV53" s="35">
        <f t="shared" si="140"/>
        <v>127</v>
      </c>
      <c r="BW53" s="35">
        <f t="shared" si="141"/>
        <v>152</v>
      </c>
      <c r="BX53" s="35">
        <f t="shared" si="142"/>
        <v>137</v>
      </c>
      <c r="BY53" s="35">
        <f t="shared" si="143"/>
        <v>104</v>
      </c>
      <c r="BZ53" s="35">
        <f t="shared" si="144"/>
        <v>13</v>
      </c>
      <c r="CA53" s="35">
        <f t="shared" si="145"/>
        <v>163</v>
      </c>
    </row>
    <row r="54" spans="1:79" ht="22.5" customHeight="1" x14ac:dyDescent="0.25">
      <c r="B54" s="96" t="s">
        <v>40</v>
      </c>
      <c r="C54" s="30" t="s">
        <v>36</v>
      </c>
      <c r="D54" s="81">
        <f>D50+D52</f>
        <v>320</v>
      </c>
      <c r="E54" s="81">
        <f>E50+E52</f>
        <v>307</v>
      </c>
      <c r="F54" s="32">
        <f t="shared" si="96"/>
        <v>-4.0625000000000001E-2</v>
      </c>
      <c r="G54" s="81">
        <f>G50+G52</f>
        <v>423</v>
      </c>
      <c r="H54" s="81">
        <f>H50+H52</f>
        <v>460</v>
      </c>
      <c r="I54" s="32">
        <f t="shared" si="98"/>
        <v>8.7470449172576833E-2</v>
      </c>
      <c r="J54" s="81">
        <f>J50+J52</f>
        <v>320</v>
      </c>
      <c r="K54" s="81">
        <f>K50+K52</f>
        <v>324</v>
      </c>
      <c r="L54" s="32">
        <f t="shared" si="100"/>
        <v>1.2500000000000001E-2</v>
      </c>
      <c r="M54" s="81">
        <f>M50+M52</f>
        <v>534</v>
      </c>
      <c r="N54" s="81">
        <f>N50+N52</f>
        <v>487</v>
      </c>
      <c r="O54" s="32">
        <f t="shared" si="102"/>
        <v>-8.8014981273408247E-2</v>
      </c>
      <c r="P54" s="81">
        <f>P50+P52</f>
        <v>307</v>
      </c>
      <c r="Q54" s="81">
        <f>Q50+Q52</f>
        <v>388</v>
      </c>
      <c r="R54" s="32">
        <f t="shared" si="104"/>
        <v>0.26384364820846906</v>
      </c>
      <c r="S54" s="81">
        <f>S50+S52</f>
        <v>460</v>
      </c>
      <c r="T54" s="81">
        <f>T50+T52</f>
        <v>506</v>
      </c>
      <c r="U54" s="32">
        <f t="shared" si="106"/>
        <v>0.1</v>
      </c>
      <c r="V54" s="81">
        <f>V50+V52</f>
        <v>324</v>
      </c>
      <c r="W54" s="81">
        <f>W50+W52</f>
        <v>385</v>
      </c>
      <c r="X54" s="32">
        <f t="shared" si="108"/>
        <v>0.18827160493827161</v>
      </c>
      <c r="Y54" s="81">
        <f>Y50+Y52</f>
        <v>487</v>
      </c>
      <c r="Z54" s="81">
        <f>Z50+Z52</f>
        <v>516</v>
      </c>
      <c r="AA54" s="87">
        <f t="shared" si="110"/>
        <v>5.9548254620123205E-2</v>
      </c>
      <c r="AB54" s="81">
        <f>AB50+AB52</f>
        <v>388</v>
      </c>
      <c r="AC54" s="81">
        <f>AC50+AC52</f>
        <v>421</v>
      </c>
      <c r="AD54" s="87">
        <f t="shared" si="112"/>
        <v>8.505154639175258E-2</v>
      </c>
      <c r="AE54" s="81">
        <f>AE50+AE52</f>
        <v>506</v>
      </c>
      <c r="AF54" s="81">
        <f>AF50+AF52</f>
        <v>568</v>
      </c>
      <c r="AG54" s="87">
        <f t="shared" si="114"/>
        <v>0.1225296442687747</v>
      </c>
      <c r="AH54" s="81">
        <f>AH50+AH52</f>
        <v>385</v>
      </c>
      <c r="AI54" s="81">
        <f>AI50+AI52</f>
        <v>446</v>
      </c>
      <c r="AJ54" s="87">
        <f t="shared" si="116"/>
        <v>0.15844155844155844</v>
      </c>
      <c r="AK54" s="81">
        <f>AK50+AK52</f>
        <v>516</v>
      </c>
      <c r="AL54" s="81">
        <f>AL50+AL52</f>
        <v>555</v>
      </c>
      <c r="AM54" s="87">
        <f t="shared" si="118"/>
        <v>7.5581395348837205E-2</v>
      </c>
      <c r="AN54" s="59"/>
      <c r="AO54" s="59"/>
      <c r="AP54" s="59"/>
      <c r="AQ54" s="59"/>
      <c r="AR54" s="59"/>
      <c r="AS54" s="59"/>
      <c r="AT54" s="59"/>
      <c r="AU54" s="59"/>
      <c r="AV54" s="59"/>
      <c r="AW54" s="43"/>
      <c r="BK54" t="s">
        <v>41</v>
      </c>
      <c r="BL54" s="35">
        <f t="shared" si="130"/>
        <v>8</v>
      </c>
      <c r="BM54" s="35">
        <f t="shared" si="131"/>
        <v>4</v>
      </c>
      <c r="BN54" s="35">
        <f t="shared" si="132"/>
        <v>0</v>
      </c>
      <c r="BO54" s="35">
        <f t="shared" si="133"/>
        <v>6</v>
      </c>
      <c r="BP54" s="35">
        <f t="shared" si="134"/>
        <v>8</v>
      </c>
      <c r="BQ54" s="35">
        <f t="shared" si="135"/>
        <v>5</v>
      </c>
      <c r="BR54" s="35">
        <f t="shared" si="136"/>
        <v>2</v>
      </c>
      <c r="BS54" s="35">
        <f t="shared" si="137"/>
        <v>0</v>
      </c>
      <c r="BT54" s="35">
        <f t="shared" si="138"/>
        <v>2</v>
      </c>
      <c r="BU54" s="35">
        <f t="shared" si="139"/>
        <v>5</v>
      </c>
      <c r="BV54" s="35">
        <f t="shared" si="140"/>
        <v>2</v>
      </c>
      <c r="BW54" s="35">
        <f t="shared" si="141"/>
        <v>21</v>
      </c>
      <c r="BX54" s="35">
        <f t="shared" si="142"/>
        <v>2</v>
      </c>
      <c r="BY54" s="35">
        <f t="shared" si="143"/>
        <v>5</v>
      </c>
      <c r="BZ54" s="35">
        <f t="shared" si="144"/>
        <v>0</v>
      </c>
      <c r="CA54" s="35">
        <f t="shared" si="145"/>
        <v>0</v>
      </c>
    </row>
    <row r="55" spans="1:79" ht="22.5" customHeight="1" thickBot="1" x14ac:dyDescent="0.3">
      <c r="B55" s="97"/>
      <c r="C55" s="31" t="s">
        <v>37</v>
      </c>
      <c r="D55" s="82">
        <f>D51+D53</f>
        <v>64</v>
      </c>
      <c r="E55" s="82">
        <f>E51+E53</f>
        <v>22</v>
      </c>
      <c r="F55" s="33">
        <f t="shared" si="96"/>
        <v>-0.65625</v>
      </c>
      <c r="G55" s="82">
        <f>G51+G53</f>
        <v>50</v>
      </c>
      <c r="H55" s="82">
        <f>H51+H53</f>
        <v>72</v>
      </c>
      <c r="I55" s="33">
        <f t="shared" si="98"/>
        <v>0.44</v>
      </c>
      <c r="J55" s="82">
        <f>J51+J53</f>
        <v>26</v>
      </c>
      <c r="K55" s="82">
        <f>K51+K53</f>
        <v>91</v>
      </c>
      <c r="L55" s="33">
        <f t="shared" si="100"/>
        <v>2.5</v>
      </c>
      <c r="M55" s="82">
        <f>M51+M53</f>
        <v>68</v>
      </c>
      <c r="N55" s="82">
        <f>N51+N53</f>
        <v>170</v>
      </c>
      <c r="O55" s="33">
        <f t="shared" si="102"/>
        <v>1.5</v>
      </c>
      <c r="P55" s="82">
        <f>P51+P53</f>
        <v>22</v>
      </c>
      <c r="Q55" s="82">
        <f>Q51+Q53</f>
        <v>107</v>
      </c>
      <c r="R55" s="33">
        <f t="shared" si="104"/>
        <v>3.8636363636363638</v>
      </c>
      <c r="S55" s="82">
        <f>S51+S53</f>
        <v>72</v>
      </c>
      <c r="T55" s="82">
        <f>T51+T53</f>
        <v>156</v>
      </c>
      <c r="U55" s="33">
        <f t="shared" si="106"/>
        <v>1.1666666666666667</v>
      </c>
      <c r="V55" s="82">
        <f>V51+V53</f>
        <v>91</v>
      </c>
      <c r="W55" s="82">
        <f>W51+W53</f>
        <v>127</v>
      </c>
      <c r="X55" s="33">
        <f t="shared" si="108"/>
        <v>0.39560439560439559</v>
      </c>
      <c r="Y55" s="82">
        <f>Y51+Y53</f>
        <v>170</v>
      </c>
      <c r="Z55" s="82">
        <f>Z51+Z53</f>
        <v>152</v>
      </c>
      <c r="AA55" s="89">
        <f t="shared" si="110"/>
        <v>-0.10588235294117647</v>
      </c>
      <c r="AB55" s="82">
        <f>AB51+AB53</f>
        <v>107</v>
      </c>
      <c r="AC55" s="82">
        <f>AC51+AC53</f>
        <v>137</v>
      </c>
      <c r="AD55" s="89">
        <f t="shared" si="112"/>
        <v>0.28037383177570091</v>
      </c>
      <c r="AE55" s="82">
        <f>AE51+AE53</f>
        <v>156</v>
      </c>
      <c r="AF55" s="82">
        <f>AF51+AF53</f>
        <v>104</v>
      </c>
      <c r="AG55" s="89">
        <f t="shared" si="114"/>
        <v>-0.33333333333333331</v>
      </c>
      <c r="AH55" s="82">
        <f>AH51+AH53</f>
        <v>127</v>
      </c>
      <c r="AI55" s="82">
        <f>AI51+AI53</f>
        <v>13</v>
      </c>
      <c r="AJ55" s="89">
        <f t="shared" si="116"/>
        <v>-0.89763779527559051</v>
      </c>
      <c r="AK55" s="82">
        <f>AK51+AK53</f>
        <v>152</v>
      </c>
      <c r="AL55" s="82">
        <f>AL51+AL53</f>
        <v>163</v>
      </c>
      <c r="AM55" s="89">
        <f t="shared" si="118"/>
        <v>7.2368421052631582E-2</v>
      </c>
      <c r="AN55" s="59"/>
      <c r="AO55" s="59"/>
      <c r="AP55" s="59"/>
      <c r="AQ55" s="59"/>
      <c r="AR55" s="59"/>
      <c r="AS55" s="59"/>
      <c r="AT55" s="59"/>
      <c r="AU55" s="59"/>
      <c r="AV55" s="59"/>
      <c r="AW55" s="43"/>
      <c r="BK55" t="s">
        <v>42</v>
      </c>
      <c r="BL55" s="35">
        <f t="shared" si="130"/>
        <v>1</v>
      </c>
      <c r="BM55" s="35">
        <f t="shared" si="131"/>
        <v>0</v>
      </c>
      <c r="BN55" s="35">
        <f t="shared" si="132"/>
        <v>0</v>
      </c>
      <c r="BO55" s="35">
        <f t="shared" si="133"/>
        <v>0</v>
      </c>
      <c r="BP55" s="35">
        <f t="shared" si="134"/>
        <v>0</v>
      </c>
      <c r="BQ55" s="35">
        <f t="shared" si="135"/>
        <v>0</v>
      </c>
      <c r="BR55" s="35">
        <f t="shared" si="136"/>
        <v>0</v>
      </c>
      <c r="BS55" s="35">
        <f t="shared" si="137"/>
        <v>0</v>
      </c>
      <c r="BT55" s="35">
        <f t="shared" si="138"/>
        <v>0</v>
      </c>
      <c r="BU55" s="35">
        <f t="shared" si="139"/>
        <v>0</v>
      </c>
      <c r="BV55" s="35">
        <f t="shared" si="140"/>
        <v>0</v>
      </c>
      <c r="BW55" s="35">
        <f t="shared" si="141"/>
        <v>0</v>
      </c>
      <c r="BX55" s="35">
        <f t="shared" si="142"/>
        <v>0</v>
      </c>
      <c r="BY55" s="35">
        <f t="shared" si="143"/>
        <v>0</v>
      </c>
      <c r="BZ55" s="35">
        <f t="shared" si="144"/>
        <v>0</v>
      </c>
      <c r="CA55" s="35">
        <f t="shared" si="145"/>
        <v>0</v>
      </c>
    </row>
    <row r="56" spans="1:79" ht="15.75" thickTop="1" x14ac:dyDescent="0.25">
      <c r="B56" s="26" t="s">
        <v>5</v>
      </c>
      <c r="C56" s="27"/>
      <c r="D56" s="83">
        <f>D54+D55</f>
        <v>384</v>
      </c>
      <c r="E56" s="83">
        <f>E54+E55</f>
        <v>329</v>
      </c>
      <c r="F56" s="34">
        <f t="shared" si="96"/>
        <v>-0.14322916666666666</v>
      </c>
      <c r="G56" s="83">
        <f>G54+G55</f>
        <v>473</v>
      </c>
      <c r="H56" s="83">
        <f>H54+H55</f>
        <v>532</v>
      </c>
      <c r="I56" s="34">
        <f t="shared" si="98"/>
        <v>0.12473572938689217</v>
      </c>
      <c r="J56" s="83">
        <f>J54+J55</f>
        <v>346</v>
      </c>
      <c r="K56" s="83">
        <f>K54+K55</f>
        <v>415</v>
      </c>
      <c r="L56" s="34">
        <f t="shared" si="100"/>
        <v>0.19942196531791909</v>
      </c>
      <c r="M56" s="83">
        <f>M54+M55</f>
        <v>602</v>
      </c>
      <c r="N56" s="83">
        <f>N54+N55</f>
        <v>657</v>
      </c>
      <c r="O56" s="34">
        <f t="shared" si="102"/>
        <v>9.1362126245847178E-2</v>
      </c>
      <c r="P56" s="83">
        <f>P54+P55</f>
        <v>329</v>
      </c>
      <c r="Q56" s="83">
        <f>Q54+Q55</f>
        <v>495</v>
      </c>
      <c r="R56" s="34">
        <f t="shared" si="104"/>
        <v>0.50455927051671734</v>
      </c>
      <c r="S56" s="83">
        <f>S54+S55</f>
        <v>532</v>
      </c>
      <c r="T56" s="83">
        <f>T54+T55</f>
        <v>662</v>
      </c>
      <c r="U56" s="34">
        <f t="shared" si="106"/>
        <v>0.24436090225563908</v>
      </c>
      <c r="V56" s="83">
        <f>V54+V55</f>
        <v>415</v>
      </c>
      <c r="W56" s="83">
        <f>W54+W55</f>
        <v>512</v>
      </c>
      <c r="X56" s="34">
        <f t="shared" si="108"/>
        <v>0.23373493975903614</v>
      </c>
      <c r="Y56" s="83">
        <f>Y54+Y55</f>
        <v>657</v>
      </c>
      <c r="Z56" s="83">
        <f>Z54+Z55</f>
        <v>668</v>
      </c>
      <c r="AA56" s="91">
        <f t="shared" si="110"/>
        <v>1.6742770167427701E-2</v>
      </c>
      <c r="AB56" s="83">
        <f>AB54+AB55</f>
        <v>495</v>
      </c>
      <c r="AC56" s="83">
        <f>AC54+AC55</f>
        <v>558</v>
      </c>
      <c r="AD56" s="91">
        <f t="shared" si="112"/>
        <v>0.12727272727272726</v>
      </c>
      <c r="AE56" s="83">
        <f>AE54+AE55</f>
        <v>662</v>
      </c>
      <c r="AF56" s="83">
        <f>AF54+AF55</f>
        <v>672</v>
      </c>
      <c r="AG56" s="91">
        <f t="shared" si="114"/>
        <v>1.5105740181268883E-2</v>
      </c>
      <c r="AH56" s="83">
        <f>AH54+AH55</f>
        <v>512</v>
      </c>
      <c r="AI56" s="83">
        <f>AI54+AI55</f>
        <v>459</v>
      </c>
      <c r="AJ56" s="91">
        <f t="shared" si="116"/>
        <v>-0.103515625</v>
      </c>
      <c r="AK56" s="83">
        <f>AK54+AK55</f>
        <v>668</v>
      </c>
      <c r="AL56" s="83">
        <f>AL54+AL55</f>
        <v>718</v>
      </c>
      <c r="AM56" s="91">
        <f t="shared" si="118"/>
        <v>7.4850299401197598E-2</v>
      </c>
      <c r="AN56" s="59"/>
      <c r="AO56" s="59"/>
      <c r="AP56" s="59"/>
      <c r="AQ56" s="59"/>
      <c r="AR56" s="59"/>
      <c r="AS56" s="59"/>
      <c r="AT56" s="59"/>
      <c r="AU56" s="59"/>
      <c r="AV56" s="59"/>
      <c r="AW56" s="43"/>
      <c r="BK56" t="s">
        <v>36</v>
      </c>
      <c r="BL56" s="35">
        <f t="shared" si="130"/>
        <v>320</v>
      </c>
      <c r="BM56" s="35">
        <f t="shared" si="131"/>
        <v>423</v>
      </c>
      <c r="BN56" s="35">
        <f t="shared" si="132"/>
        <v>320</v>
      </c>
      <c r="BO56" s="35">
        <f t="shared" si="133"/>
        <v>534</v>
      </c>
      <c r="BP56" s="35">
        <f t="shared" si="134"/>
        <v>307</v>
      </c>
      <c r="BQ56" s="35">
        <f t="shared" si="135"/>
        <v>460</v>
      </c>
      <c r="BR56" s="35">
        <f t="shared" si="136"/>
        <v>324</v>
      </c>
      <c r="BS56" s="35">
        <f t="shared" si="137"/>
        <v>487</v>
      </c>
      <c r="BT56" s="35">
        <f t="shared" si="138"/>
        <v>388</v>
      </c>
      <c r="BU56" s="35">
        <f t="shared" si="139"/>
        <v>506</v>
      </c>
      <c r="BV56" s="35">
        <f t="shared" si="140"/>
        <v>385</v>
      </c>
      <c r="BW56" s="35">
        <f t="shared" si="141"/>
        <v>516</v>
      </c>
      <c r="BX56" s="35">
        <f t="shared" si="142"/>
        <v>421</v>
      </c>
      <c r="BY56" s="35">
        <f t="shared" si="143"/>
        <v>568</v>
      </c>
      <c r="BZ56" s="35">
        <f t="shared" si="144"/>
        <v>446</v>
      </c>
      <c r="CA56" s="35">
        <f t="shared" si="145"/>
        <v>555</v>
      </c>
    </row>
    <row r="57" spans="1:79" x14ac:dyDescent="0.25">
      <c r="F57"/>
      <c r="I57"/>
      <c r="K57"/>
      <c r="L57"/>
      <c r="O57"/>
      <c r="R57"/>
      <c r="U57"/>
      <c r="X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BK57" t="s">
        <v>37</v>
      </c>
      <c r="BL57" s="35">
        <f t="shared" si="130"/>
        <v>64</v>
      </c>
      <c r="BM57" s="35">
        <f t="shared" si="131"/>
        <v>50</v>
      </c>
      <c r="BN57" s="35">
        <f t="shared" si="132"/>
        <v>26</v>
      </c>
      <c r="BO57" s="35">
        <f t="shared" si="133"/>
        <v>68</v>
      </c>
      <c r="BP57" s="35">
        <f t="shared" si="134"/>
        <v>22</v>
      </c>
      <c r="BQ57" s="35">
        <f t="shared" si="135"/>
        <v>72</v>
      </c>
      <c r="BR57" s="35">
        <f t="shared" si="136"/>
        <v>91</v>
      </c>
      <c r="BS57" s="35">
        <f t="shared" si="137"/>
        <v>170</v>
      </c>
      <c r="BT57" s="35">
        <f t="shared" si="138"/>
        <v>107</v>
      </c>
      <c r="BU57" s="35">
        <f t="shared" si="139"/>
        <v>156</v>
      </c>
      <c r="BV57" s="35">
        <f t="shared" si="140"/>
        <v>127</v>
      </c>
      <c r="BW57" s="35">
        <f t="shared" si="141"/>
        <v>152</v>
      </c>
      <c r="BX57" s="35">
        <f t="shared" si="142"/>
        <v>137</v>
      </c>
      <c r="BY57" s="35">
        <f t="shared" si="143"/>
        <v>104</v>
      </c>
      <c r="BZ57" s="35">
        <f t="shared" si="144"/>
        <v>13</v>
      </c>
      <c r="CA57" s="35">
        <f t="shared" si="145"/>
        <v>163</v>
      </c>
    </row>
    <row r="58" spans="1:79" x14ac:dyDescent="0.25">
      <c r="F58"/>
      <c r="I58"/>
      <c r="K58"/>
      <c r="L58"/>
      <c r="O58"/>
      <c r="R58"/>
      <c r="U58"/>
      <c r="X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BK58" t="s">
        <v>5</v>
      </c>
      <c r="BL58" s="35">
        <f t="shared" si="130"/>
        <v>384</v>
      </c>
      <c r="BM58" s="35">
        <f t="shared" si="131"/>
        <v>473</v>
      </c>
      <c r="BN58" s="35">
        <f t="shared" si="132"/>
        <v>346</v>
      </c>
      <c r="BO58" s="35">
        <f t="shared" si="133"/>
        <v>602</v>
      </c>
      <c r="BP58" s="35">
        <f t="shared" si="134"/>
        <v>329</v>
      </c>
      <c r="BQ58" s="35">
        <f t="shared" si="135"/>
        <v>532</v>
      </c>
      <c r="BR58" s="35">
        <f t="shared" si="136"/>
        <v>415</v>
      </c>
      <c r="BS58" s="35">
        <f t="shared" si="137"/>
        <v>657</v>
      </c>
      <c r="BT58" s="35">
        <f t="shared" si="138"/>
        <v>495</v>
      </c>
      <c r="BU58" s="35">
        <f t="shared" si="139"/>
        <v>662</v>
      </c>
      <c r="BV58" s="35">
        <f t="shared" si="140"/>
        <v>512</v>
      </c>
      <c r="BW58" s="35">
        <f t="shared" si="141"/>
        <v>668</v>
      </c>
      <c r="BX58" s="35">
        <f t="shared" si="142"/>
        <v>558</v>
      </c>
      <c r="BY58" s="35">
        <f t="shared" si="143"/>
        <v>672</v>
      </c>
      <c r="BZ58" s="35">
        <f t="shared" si="144"/>
        <v>459</v>
      </c>
      <c r="CA58" s="35">
        <f t="shared" si="145"/>
        <v>718</v>
      </c>
    </row>
    <row r="59" spans="1:79" x14ac:dyDescent="0.25">
      <c r="F59"/>
      <c r="I59"/>
      <c r="K59"/>
      <c r="L59"/>
      <c r="O59"/>
      <c r="R59"/>
      <c r="U59"/>
      <c r="X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79" x14ac:dyDescent="0.25">
      <c r="F60"/>
      <c r="I60"/>
      <c r="K60"/>
      <c r="L60"/>
      <c r="O60"/>
      <c r="R60"/>
      <c r="U60"/>
      <c r="X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79" x14ac:dyDescent="0.25">
      <c r="F61"/>
      <c r="I61"/>
      <c r="K61"/>
      <c r="L61"/>
      <c r="O61"/>
      <c r="R61"/>
      <c r="U61"/>
      <c r="X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79" x14ac:dyDescent="0.25">
      <c r="F62"/>
      <c r="I62"/>
      <c r="K62"/>
      <c r="L62"/>
      <c r="O62"/>
      <c r="R62"/>
      <c r="U62"/>
      <c r="X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79" ht="15.75" thickBot="1" x14ac:dyDescent="0.3">
      <c r="A63" s="11"/>
      <c r="B63" s="11"/>
      <c r="C63" s="11"/>
      <c r="D63" s="11"/>
      <c r="E63" s="11"/>
      <c r="F63" s="15"/>
      <c r="G63" s="11"/>
      <c r="H63" s="11"/>
      <c r="I63" s="15"/>
      <c r="J63" s="11"/>
      <c r="K63" s="11"/>
      <c r="L63" s="15"/>
      <c r="M63" s="11"/>
      <c r="N63" s="11"/>
      <c r="O63" s="15"/>
      <c r="P63" s="11"/>
      <c r="Q63" s="11"/>
      <c r="R63" s="15"/>
      <c r="S63" s="11"/>
      <c r="T63" s="11"/>
      <c r="U63" s="15"/>
      <c r="V63" s="11"/>
      <c r="W63" s="11"/>
      <c r="X63" s="15"/>
      <c r="Y63" s="11"/>
      <c r="Z63" s="11"/>
      <c r="AA63" s="15"/>
      <c r="AB63" s="11"/>
      <c r="AC63" s="11"/>
      <c r="AD63" s="15"/>
      <c r="AE63" s="11"/>
      <c r="AF63" s="11"/>
      <c r="AG63" s="15"/>
      <c r="AH63" s="11"/>
      <c r="AI63" s="11"/>
      <c r="AJ63" s="15"/>
      <c r="AK63" s="11"/>
      <c r="AL63" s="11"/>
      <c r="AM63" s="15"/>
      <c r="AN63" s="58"/>
      <c r="AO63" s="58"/>
      <c r="AP63" s="58"/>
      <c r="AQ63" s="58"/>
      <c r="AR63" s="58"/>
      <c r="AS63" s="58"/>
      <c r="AT63" s="58"/>
      <c r="AU63" s="58"/>
      <c r="AV63" s="58"/>
      <c r="AW63" s="44"/>
    </row>
    <row r="64" spans="1:79" ht="18.75" x14ac:dyDescent="0.3">
      <c r="A64" s="67" t="s">
        <v>111</v>
      </c>
      <c r="B64" s="25" t="s">
        <v>43</v>
      </c>
      <c r="K64"/>
    </row>
    <row r="65" spans="1:79" x14ac:dyDescent="0.25">
      <c r="D65" s="80" t="s">
        <v>51</v>
      </c>
      <c r="E65" s="80" t="s">
        <v>67</v>
      </c>
      <c r="F65" s="42" t="s">
        <v>81</v>
      </c>
      <c r="G65" s="80" t="s">
        <v>52</v>
      </c>
      <c r="H65" s="80" t="s">
        <v>69</v>
      </c>
      <c r="I65" s="42" t="s">
        <v>81</v>
      </c>
      <c r="J65" s="80" t="s">
        <v>54</v>
      </c>
      <c r="K65" s="80" t="s">
        <v>70</v>
      </c>
      <c r="L65" s="42" t="s">
        <v>81</v>
      </c>
      <c r="M65" s="80" t="s">
        <v>56</v>
      </c>
      <c r="N65" s="80" t="s">
        <v>72</v>
      </c>
      <c r="O65" s="42" t="s">
        <v>81</v>
      </c>
      <c r="P65" s="80" t="s">
        <v>67</v>
      </c>
      <c r="Q65" s="80" t="s">
        <v>75</v>
      </c>
      <c r="R65" s="42" t="s">
        <v>81</v>
      </c>
      <c r="S65" s="80" t="s">
        <v>69</v>
      </c>
      <c r="T65" s="80" t="s">
        <v>76</v>
      </c>
      <c r="U65" s="42" t="s">
        <v>81</v>
      </c>
      <c r="V65" s="80" t="s">
        <v>70</v>
      </c>
      <c r="W65" s="80" t="s">
        <v>79</v>
      </c>
      <c r="X65" s="42" t="s">
        <v>81</v>
      </c>
      <c r="Y65" s="80" t="s">
        <v>72</v>
      </c>
      <c r="Z65" s="80" t="s">
        <v>82</v>
      </c>
      <c r="AA65" s="42" t="s">
        <v>81</v>
      </c>
      <c r="AB65" s="80" t="s">
        <v>75</v>
      </c>
      <c r="AC65" s="80" t="s">
        <v>84</v>
      </c>
      <c r="AD65" s="42" t="s">
        <v>81</v>
      </c>
      <c r="AE65" s="80" t="s">
        <v>76</v>
      </c>
      <c r="AF65" s="80" t="s">
        <v>86</v>
      </c>
      <c r="AG65" s="42" t="s">
        <v>81</v>
      </c>
      <c r="AH65" s="80" t="s">
        <v>79</v>
      </c>
      <c r="AI65" s="80" t="s">
        <v>97</v>
      </c>
      <c r="AJ65" s="42" t="s">
        <v>81</v>
      </c>
      <c r="AK65" s="80" t="s">
        <v>82</v>
      </c>
      <c r="AL65" s="80" t="s">
        <v>98</v>
      </c>
      <c r="AM65" s="42" t="s">
        <v>81</v>
      </c>
      <c r="AN65" s="45"/>
      <c r="AO65" s="45"/>
      <c r="AP65" s="45"/>
      <c r="AQ65" s="45"/>
      <c r="AR65" s="45"/>
      <c r="AS65" s="45"/>
      <c r="AT65" s="45"/>
      <c r="AU65" s="45"/>
      <c r="AV65" s="45"/>
      <c r="AW65" s="42"/>
      <c r="BL65" s="24" t="s">
        <v>51</v>
      </c>
      <c r="BM65" s="24" t="s">
        <v>52</v>
      </c>
      <c r="BN65" t="s">
        <v>54</v>
      </c>
      <c r="BO65" t="s">
        <v>56</v>
      </c>
      <c r="BP65" t="s">
        <v>67</v>
      </c>
      <c r="BQ65" t="s">
        <v>69</v>
      </c>
      <c r="BR65" t="s">
        <v>70</v>
      </c>
      <c r="BS65" t="s">
        <v>72</v>
      </c>
      <c r="BT65" t="s">
        <v>75</v>
      </c>
      <c r="BU65" t="s">
        <v>76</v>
      </c>
      <c r="BV65" t="s">
        <v>79</v>
      </c>
      <c r="BW65" t="s">
        <v>82</v>
      </c>
      <c r="BX65" t="s">
        <v>84</v>
      </c>
      <c r="BY65" t="s">
        <v>86</v>
      </c>
      <c r="BZ65" t="s">
        <v>97</v>
      </c>
      <c r="CA65" t="s">
        <v>98</v>
      </c>
    </row>
    <row r="66" spans="1:79" ht="27.75" customHeight="1" x14ac:dyDescent="0.25">
      <c r="B66" s="62" t="s">
        <v>60</v>
      </c>
      <c r="C66" s="30"/>
      <c r="D66" s="81">
        <v>205</v>
      </c>
      <c r="E66" s="81">
        <v>238</v>
      </c>
      <c r="F66" s="32">
        <f>(E66-D66)/D66</f>
        <v>0.16097560975609757</v>
      </c>
      <c r="G66" s="81">
        <v>350</v>
      </c>
      <c r="H66" s="81">
        <v>269</v>
      </c>
      <c r="I66" s="32">
        <f>(H66-G66)/G66</f>
        <v>-0.23142857142857143</v>
      </c>
      <c r="J66" s="81">
        <v>234</v>
      </c>
      <c r="K66" s="81">
        <v>276</v>
      </c>
      <c r="L66" s="32">
        <f>(K66-J66)/J66</f>
        <v>0.17948717948717949</v>
      </c>
      <c r="M66" s="81">
        <v>199</v>
      </c>
      <c r="N66" s="81">
        <v>463</v>
      </c>
      <c r="O66" s="32">
        <f>(N66-M66)/M66</f>
        <v>1.3266331658291457</v>
      </c>
      <c r="P66" s="81">
        <v>238</v>
      </c>
      <c r="Q66" s="81">
        <v>208</v>
      </c>
      <c r="R66" s="32">
        <f>(Q66-P66)/P66</f>
        <v>-0.12605042016806722</v>
      </c>
      <c r="S66" s="81">
        <v>269</v>
      </c>
      <c r="T66" s="81">
        <v>278</v>
      </c>
      <c r="U66" s="32">
        <f>(T66-S66)/S66</f>
        <v>3.3457249070631967E-2</v>
      </c>
      <c r="V66" s="81">
        <v>276</v>
      </c>
      <c r="W66" s="81">
        <v>233</v>
      </c>
      <c r="X66" s="32">
        <f>(W66-V66)/V66</f>
        <v>-0.15579710144927536</v>
      </c>
      <c r="Y66" s="81">
        <v>463</v>
      </c>
      <c r="Z66" s="81">
        <v>260</v>
      </c>
      <c r="AA66" s="32">
        <f>(Z66-Y66)/Y66</f>
        <v>-0.43844492440604754</v>
      </c>
      <c r="AB66" s="81">
        <f t="shared" ref="AB66:AB67" si="157">Q66</f>
        <v>208</v>
      </c>
      <c r="AC66" s="81">
        <f>'2016Q1'!C23</f>
        <v>244</v>
      </c>
      <c r="AD66" s="32">
        <f>(AC66-AB66)/AB66</f>
        <v>0.17307692307692307</v>
      </c>
      <c r="AE66" s="81">
        <f t="shared" ref="AE66:AE67" si="158">T66</f>
        <v>278</v>
      </c>
      <c r="AF66" s="81">
        <f>'2016Q2'!C23</f>
        <v>294</v>
      </c>
      <c r="AG66" s="32">
        <f>(AF66-AE66)/AE66</f>
        <v>5.7553956834532377E-2</v>
      </c>
      <c r="AH66" s="81">
        <f t="shared" ref="AH66:AH67" si="159">W66</f>
        <v>233</v>
      </c>
      <c r="AI66" s="81">
        <f>'2016Q3'!C23</f>
        <v>232</v>
      </c>
      <c r="AJ66" s="32">
        <f>(AI66-AH66)/AH66</f>
        <v>-4.2918454935622317E-3</v>
      </c>
      <c r="AK66" s="81">
        <f t="shared" ref="AK66:AK67" si="160">Z66</f>
        <v>260</v>
      </c>
      <c r="AL66" s="81">
        <f>'2016Q4'!C23</f>
        <v>393</v>
      </c>
      <c r="AM66" s="32">
        <f>(AL66-AK66)/AK66</f>
        <v>0.5115384615384615</v>
      </c>
      <c r="AN66" s="59"/>
      <c r="AO66" s="59"/>
      <c r="AP66" s="59"/>
      <c r="AQ66" s="59"/>
      <c r="AR66" s="59"/>
      <c r="AS66" s="59"/>
      <c r="AT66" s="59"/>
      <c r="AU66" s="59"/>
      <c r="AV66" s="59"/>
      <c r="AW66" s="43"/>
      <c r="BK66" t="s">
        <v>113</v>
      </c>
      <c r="BL66" s="35">
        <f>D66</f>
        <v>205</v>
      </c>
      <c r="BM66" s="35">
        <f>G66</f>
        <v>350</v>
      </c>
      <c r="BN66" s="35">
        <f>J66</f>
        <v>234</v>
      </c>
      <c r="BO66" s="35">
        <f>M66</f>
        <v>199</v>
      </c>
      <c r="BP66" s="35">
        <f>E66</f>
        <v>238</v>
      </c>
      <c r="BQ66" s="35">
        <f>H66</f>
        <v>269</v>
      </c>
      <c r="BR66" s="35">
        <f>K66</f>
        <v>276</v>
      </c>
      <c r="BS66" s="35">
        <f>N66</f>
        <v>463</v>
      </c>
      <c r="BT66" s="35">
        <f>Q66</f>
        <v>208</v>
      </c>
      <c r="BU66" s="35">
        <f>T66</f>
        <v>278</v>
      </c>
      <c r="BV66" s="35">
        <f>Q66</f>
        <v>208</v>
      </c>
      <c r="BW66" s="35">
        <f>Z66</f>
        <v>260</v>
      </c>
      <c r="BX66" s="35">
        <f>AC66</f>
        <v>244</v>
      </c>
      <c r="BY66" s="35">
        <f>AF66</f>
        <v>294</v>
      </c>
      <c r="BZ66" s="35">
        <f>AI66</f>
        <v>232</v>
      </c>
      <c r="CA66" s="35">
        <f>AL66</f>
        <v>393</v>
      </c>
    </row>
    <row r="67" spans="1:79" ht="27.75" customHeight="1" thickBot="1" x14ac:dyDescent="0.3">
      <c r="B67" s="70" t="s">
        <v>53</v>
      </c>
      <c r="C67" s="31"/>
      <c r="D67" s="82">
        <v>12</v>
      </c>
      <c r="E67" s="82">
        <v>0</v>
      </c>
      <c r="F67" s="33">
        <f t="shared" ref="F67:F68" si="161">(E67-D67)/D67</f>
        <v>-1</v>
      </c>
      <c r="G67" s="82">
        <v>13</v>
      </c>
      <c r="H67" s="82">
        <v>11</v>
      </c>
      <c r="I67" s="33">
        <f t="shared" ref="I67:I68" si="162">(H67-G67)/G67</f>
        <v>-0.15384615384615385</v>
      </c>
      <c r="J67" s="82">
        <v>7</v>
      </c>
      <c r="K67" s="82">
        <v>24</v>
      </c>
      <c r="L67" s="33">
        <f t="shared" ref="L67:L68" si="163">(K67-J67)/J67</f>
        <v>2.4285714285714284</v>
      </c>
      <c r="M67" s="82">
        <v>11</v>
      </c>
      <c r="N67" s="82">
        <v>10</v>
      </c>
      <c r="O67" s="33">
        <f t="shared" ref="O67:O68" si="164">(N67-M67)/M67</f>
        <v>-9.0909090909090912E-2</v>
      </c>
      <c r="P67" s="82">
        <v>0</v>
      </c>
      <c r="Q67" s="82">
        <v>15</v>
      </c>
      <c r="R67" s="33" t="e">
        <f t="shared" ref="R67:R68" si="165">(Q67-P67)/P67</f>
        <v>#DIV/0!</v>
      </c>
      <c r="S67" s="82">
        <v>11</v>
      </c>
      <c r="T67" s="82">
        <v>22</v>
      </c>
      <c r="U67" s="33">
        <f t="shared" ref="U67:U68" si="166">(T67-S67)/S67</f>
        <v>1</v>
      </c>
      <c r="V67" s="82">
        <v>24</v>
      </c>
      <c r="W67" s="82">
        <v>18</v>
      </c>
      <c r="X67" s="33">
        <f t="shared" ref="X67:X68" si="167">(W67-V67)/V67</f>
        <v>-0.25</v>
      </c>
      <c r="Y67" s="82">
        <v>10</v>
      </c>
      <c r="Z67" s="82">
        <v>27</v>
      </c>
      <c r="AA67" s="33">
        <f t="shared" ref="AA67:AA68" si="168">(Z67-Y67)/Y67</f>
        <v>1.7</v>
      </c>
      <c r="AB67" s="82">
        <f t="shared" si="157"/>
        <v>15</v>
      </c>
      <c r="AC67" s="82">
        <f>'2016Q1'!D23</f>
        <v>19</v>
      </c>
      <c r="AD67" s="33">
        <f t="shared" ref="AD67:AD68" si="169">(AC67-AB67)/AB67</f>
        <v>0.26666666666666666</v>
      </c>
      <c r="AE67" s="82">
        <f t="shared" si="158"/>
        <v>22</v>
      </c>
      <c r="AF67" s="82">
        <f>'2016Q2'!D23</f>
        <v>7</v>
      </c>
      <c r="AG67" s="33">
        <f t="shared" ref="AG67:AG68" si="170">(AF67-AE67)/AE67</f>
        <v>-0.68181818181818177</v>
      </c>
      <c r="AH67" s="82">
        <f t="shared" si="159"/>
        <v>18</v>
      </c>
      <c r="AI67" s="82">
        <f>'2016Q3'!D23</f>
        <v>7</v>
      </c>
      <c r="AJ67" s="33">
        <f t="shared" ref="AJ67:AJ68" si="171">(AI67-AH67)/AH67</f>
        <v>-0.61111111111111116</v>
      </c>
      <c r="AK67" s="82">
        <f t="shared" si="160"/>
        <v>27</v>
      </c>
      <c r="AL67" s="82">
        <f>'2016Q4'!D23</f>
        <v>17</v>
      </c>
      <c r="AM67" s="33">
        <f t="shared" ref="AM67:AM68" si="172">(AL67-AK67)/AK67</f>
        <v>-0.37037037037037035</v>
      </c>
      <c r="AN67" s="59"/>
      <c r="AO67" s="59"/>
      <c r="AP67" s="59"/>
      <c r="AQ67" s="59"/>
      <c r="AR67" s="59"/>
      <c r="AS67" s="59"/>
      <c r="AT67" s="59"/>
      <c r="AU67" s="59"/>
      <c r="AV67" s="59"/>
      <c r="AW67" s="43"/>
      <c r="BK67" t="s">
        <v>114</v>
      </c>
      <c r="BL67" s="35">
        <f t="shared" ref="BL67:BL68" si="173">D67</f>
        <v>12</v>
      </c>
      <c r="BM67" s="35">
        <f t="shared" ref="BM67:BM68" si="174">G67</f>
        <v>13</v>
      </c>
      <c r="BN67" s="35">
        <f t="shared" ref="BN67:BN68" si="175">J67</f>
        <v>7</v>
      </c>
      <c r="BO67" s="35">
        <f t="shared" ref="BO67:BO68" si="176">M67</f>
        <v>11</v>
      </c>
      <c r="BP67" s="35">
        <f t="shared" ref="BP67:BP68" si="177">E67</f>
        <v>0</v>
      </c>
      <c r="BQ67" s="35">
        <f t="shared" ref="BQ67:BQ68" si="178">H67</f>
        <v>11</v>
      </c>
      <c r="BR67" s="35">
        <f t="shared" ref="BR67:BR68" si="179">K67</f>
        <v>24</v>
      </c>
      <c r="BS67" s="35">
        <f t="shared" ref="BS67:BS68" si="180">N67</f>
        <v>10</v>
      </c>
      <c r="BT67" s="35">
        <f t="shared" ref="BT67:BT68" si="181">Q67</f>
        <v>15</v>
      </c>
      <c r="BU67" s="35">
        <f t="shared" ref="BU67:BU68" si="182">T67</f>
        <v>22</v>
      </c>
      <c r="BV67" s="35">
        <f t="shared" ref="BV67:BV68" si="183">Q67</f>
        <v>15</v>
      </c>
      <c r="BW67" s="35">
        <f t="shared" ref="BW67:BW68" si="184">Z67</f>
        <v>27</v>
      </c>
      <c r="BX67" s="35">
        <f t="shared" ref="BX67:BX68" si="185">AC67</f>
        <v>19</v>
      </c>
      <c r="BY67" s="35">
        <f t="shared" ref="BY67:BY68" si="186">AF67</f>
        <v>7</v>
      </c>
      <c r="BZ67" s="35">
        <f t="shared" ref="BZ67:BZ68" si="187">AI67</f>
        <v>7</v>
      </c>
      <c r="CA67" s="35">
        <f t="shared" ref="CA67:CA68" si="188">AL67</f>
        <v>17</v>
      </c>
    </row>
    <row r="68" spans="1:79" ht="28.5" customHeight="1" thickTop="1" x14ac:dyDescent="0.25">
      <c r="B68" s="63" t="s">
        <v>5</v>
      </c>
      <c r="C68" s="27"/>
      <c r="D68" s="83">
        <f>D66+D67</f>
        <v>217</v>
      </c>
      <c r="E68" s="83">
        <f>E66+E67</f>
        <v>238</v>
      </c>
      <c r="F68" s="34">
        <f t="shared" si="161"/>
        <v>9.6774193548387094E-2</v>
      </c>
      <c r="G68" s="83">
        <f>G66+G67</f>
        <v>363</v>
      </c>
      <c r="H68" s="83">
        <f>H66+H67</f>
        <v>280</v>
      </c>
      <c r="I68" s="34">
        <f t="shared" si="162"/>
        <v>-0.22865013774104684</v>
      </c>
      <c r="J68" s="83">
        <f>J66+J67</f>
        <v>241</v>
      </c>
      <c r="K68" s="83">
        <f>K66+K67</f>
        <v>300</v>
      </c>
      <c r="L68" s="34">
        <f t="shared" si="163"/>
        <v>0.24481327800829875</v>
      </c>
      <c r="M68" s="83">
        <f>M66+M67</f>
        <v>210</v>
      </c>
      <c r="N68" s="83">
        <f>N66+N67</f>
        <v>473</v>
      </c>
      <c r="O68" s="34">
        <f t="shared" si="164"/>
        <v>1.2523809523809524</v>
      </c>
      <c r="P68" s="83">
        <f>P66+P67</f>
        <v>238</v>
      </c>
      <c r="Q68" s="83">
        <f>Q66+Q67</f>
        <v>223</v>
      </c>
      <c r="R68" s="34">
        <f t="shared" si="165"/>
        <v>-6.3025210084033612E-2</v>
      </c>
      <c r="S68" s="83">
        <f>S66+S67</f>
        <v>280</v>
      </c>
      <c r="T68" s="83">
        <f>T66+T67</f>
        <v>300</v>
      </c>
      <c r="U68" s="34">
        <f t="shared" si="166"/>
        <v>7.1428571428571425E-2</v>
      </c>
      <c r="V68" s="83">
        <f>V66+V67</f>
        <v>300</v>
      </c>
      <c r="W68" s="83">
        <f>W66+W67</f>
        <v>251</v>
      </c>
      <c r="X68" s="34">
        <f t="shared" si="167"/>
        <v>-0.16333333333333333</v>
      </c>
      <c r="Y68" s="83">
        <f>Y66+Y67</f>
        <v>473</v>
      </c>
      <c r="Z68" s="83">
        <f>Z66+Z67</f>
        <v>287</v>
      </c>
      <c r="AA68" s="34">
        <f t="shared" si="168"/>
        <v>-0.39323467230443976</v>
      </c>
      <c r="AB68" s="83">
        <f>AB66+AB67</f>
        <v>223</v>
      </c>
      <c r="AC68" s="83">
        <f>AC66+AC67</f>
        <v>263</v>
      </c>
      <c r="AD68" s="34">
        <f t="shared" si="169"/>
        <v>0.17937219730941703</v>
      </c>
      <c r="AE68" s="83">
        <f>AE66+AE67</f>
        <v>300</v>
      </c>
      <c r="AF68" s="83">
        <f>AF66+AF67</f>
        <v>301</v>
      </c>
      <c r="AG68" s="34">
        <f t="shared" si="170"/>
        <v>3.3333333333333335E-3</v>
      </c>
      <c r="AH68" s="83">
        <f>AH66+AH67</f>
        <v>251</v>
      </c>
      <c r="AI68" s="83">
        <f>AI66+AI67</f>
        <v>239</v>
      </c>
      <c r="AJ68" s="34">
        <f t="shared" si="171"/>
        <v>-4.7808764940239043E-2</v>
      </c>
      <c r="AK68" s="83">
        <f>AK66+AK67</f>
        <v>287</v>
      </c>
      <c r="AL68" s="83">
        <f>AL66+AL67</f>
        <v>410</v>
      </c>
      <c r="AM68" s="34">
        <f t="shared" si="172"/>
        <v>0.42857142857142855</v>
      </c>
      <c r="AN68" s="59"/>
      <c r="AO68" s="59"/>
      <c r="AP68" s="59"/>
      <c r="AQ68" s="59"/>
      <c r="AR68" s="59"/>
      <c r="AS68" s="59"/>
      <c r="AT68" s="59"/>
      <c r="AU68" s="59"/>
      <c r="AV68" s="59"/>
      <c r="AW68" s="43"/>
      <c r="BK68" t="s">
        <v>5</v>
      </c>
      <c r="BL68" s="35">
        <f t="shared" si="173"/>
        <v>217</v>
      </c>
      <c r="BM68" s="35">
        <f t="shared" si="174"/>
        <v>363</v>
      </c>
      <c r="BN68" s="35">
        <f t="shared" si="175"/>
        <v>241</v>
      </c>
      <c r="BO68" s="35">
        <f t="shared" si="176"/>
        <v>210</v>
      </c>
      <c r="BP68" s="35">
        <f t="shared" si="177"/>
        <v>238</v>
      </c>
      <c r="BQ68" s="35">
        <f t="shared" si="178"/>
        <v>280</v>
      </c>
      <c r="BR68" s="35">
        <f t="shared" si="179"/>
        <v>300</v>
      </c>
      <c r="BS68" s="35">
        <f t="shared" si="180"/>
        <v>473</v>
      </c>
      <c r="BT68" s="35">
        <f t="shared" si="181"/>
        <v>223</v>
      </c>
      <c r="BU68" s="35">
        <f t="shared" si="182"/>
        <v>300</v>
      </c>
      <c r="BV68" s="35">
        <f t="shared" si="183"/>
        <v>223</v>
      </c>
      <c r="BW68" s="35">
        <f t="shared" si="184"/>
        <v>287</v>
      </c>
      <c r="BX68" s="35">
        <f t="shared" si="185"/>
        <v>263</v>
      </c>
      <c r="BY68" s="35">
        <f t="shared" si="186"/>
        <v>301</v>
      </c>
      <c r="BZ68" s="35">
        <f t="shared" si="187"/>
        <v>239</v>
      </c>
      <c r="CA68" s="35">
        <f t="shared" si="188"/>
        <v>410</v>
      </c>
    </row>
    <row r="69" spans="1:79" ht="28.5" customHeight="1" x14ac:dyDescent="0.25">
      <c r="F69"/>
      <c r="I69"/>
      <c r="K69"/>
      <c r="L69"/>
      <c r="O69"/>
      <c r="R69"/>
      <c r="U69"/>
      <c r="X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 s="59"/>
      <c r="AO69" s="59"/>
      <c r="AP69" s="59"/>
      <c r="AQ69" s="59"/>
      <c r="AR69" s="59"/>
      <c r="AS69" s="59"/>
      <c r="AT69" s="59"/>
      <c r="AU69" s="59"/>
      <c r="AV69" s="59"/>
      <c r="AW69" s="43"/>
    </row>
    <row r="70" spans="1:79" ht="22.5" customHeight="1" x14ac:dyDescent="0.25">
      <c r="F70"/>
      <c r="I70"/>
      <c r="K70"/>
      <c r="L70"/>
      <c r="O70"/>
      <c r="R70"/>
      <c r="U70"/>
      <c r="X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 s="59"/>
      <c r="AO70" s="59"/>
      <c r="AP70" s="59"/>
      <c r="AQ70" s="59"/>
      <c r="AR70" s="59"/>
      <c r="AS70" s="59"/>
      <c r="AT70" s="59"/>
      <c r="AU70" s="59"/>
      <c r="AV70" s="59"/>
      <c r="AW70" s="43"/>
    </row>
    <row r="71" spans="1:79" ht="22.5" customHeight="1" x14ac:dyDescent="0.25">
      <c r="F71"/>
      <c r="I71"/>
      <c r="K71"/>
      <c r="L71"/>
      <c r="O71"/>
      <c r="R71"/>
      <c r="U71"/>
      <c r="X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 s="59"/>
      <c r="AO71" s="59"/>
      <c r="AP71" s="59"/>
      <c r="AQ71" s="59"/>
      <c r="AR71" s="59"/>
      <c r="AS71" s="59"/>
      <c r="AT71" s="59"/>
      <c r="AU71" s="59"/>
      <c r="AV71" s="59"/>
      <c r="AW71" s="43"/>
    </row>
    <row r="72" spans="1:79" ht="54.75" customHeight="1" x14ac:dyDescent="0.25">
      <c r="F72"/>
      <c r="I72"/>
      <c r="K72"/>
      <c r="L72"/>
      <c r="O72"/>
      <c r="R72"/>
      <c r="U72"/>
      <c r="X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 s="59"/>
      <c r="AO72" s="59"/>
      <c r="AP72" s="59"/>
      <c r="AQ72" s="59"/>
      <c r="AR72" s="59"/>
      <c r="AS72" s="59"/>
      <c r="AT72" s="59"/>
      <c r="AU72" s="59"/>
      <c r="AV72" s="59"/>
      <c r="AW72" s="43"/>
    </row>
    <row r="73" spans="1:79" ht="49.5" customHeight="1" x14ac:dyDescent="0.25">
      <c r="A73" s="16"/>
      <c r="F73"/>
      <c r="I73"/>
      <c r="K73"/>
      <c r="L73"/>
      <c r="O73"/>
      <c r="R73"/>
      <c r="U73"/>
      <c r="X73"/>
      <c r="AA73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59"/>
      <c r="AO73" s="59"/>
      <c r="AP73" s="59"/>
      <c r="AQ73" s="59"/>
      <c r="AR73" s="59"/>
      <c r="AS73" s="59"/>
      <c r="AT73" s="59"/>
      <c r="AU73" s="59"/>
      <c r="AV73" s="59"/>
      <c r="AW73" s="43"/>
    </row>
    <row r="74" spans="1:79" x14ac:dyDescent="0.25">
      <c r="A74" s="16"/>
      <c r="F74"/>
      <c r="I74"/>
      <c r="K74"/>
      <c r="L74"/>
      <c r="O74"/>
      <c r="R74"/>
      <c r="U74"/>
      <c r="X74"/>
      <c r="AA74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59"/>
      <c r="AO74" s="59"/>
      <c r="AP74" s="59"/>
      <c r="AQ74" s="59"/>
      <c r="AR74" s="59"/>
      <c r="AS74" s="59"/>
      <c r="AT74" s="59"/>
      <c r="AU74" s="59"/>
      <c r="AV74" s="59"/>
      <c r="AW74" s="43"/>
    </row>
    <row r="75" spans="1:79" ht="15.75" thickBot="1" x14ac:dyDescent="0.3">
      <c r="A75" s="11"/>
      <c r="B75" s="11"/>
      <c r="C75" s="11"/>
      <c r="D75" s="11"/>
      <c r="E75" s="11"/>
      <c r="F75" s="15"/>
      <c r="G75" s="11"/>
      <c r="H75" s="11"/>
      <c r="I75" s="15"/>
      <c r="J75" s="11"/>
      <c r="K75" s="11"/>
      <c r="L75" s="15"/>
      <c r="M75" s="11"/>
      <c r="N75" s="11"/>
      <c r="O75" s="15"/>
      <c r="P75" s="11"/>
      <c r="Q75" s="11"/>
      <c r="R75" s="15"/>
      <c r="S75" s="11"/>
      <c r="T75" s="11"/>
      <c r="U75" s="15"/>
      <c r="V75" s="11"/>
      <c r="W75" s="11"/>
      <c r="X75" s="15"/>
      <c r="Y75" s="11"/>
      <c r="Z75" s="11"/>
      <c r="AA75" s="15"/>
      <c r="AB75" s="15"/>
      <c r="AC75" s="15"/>
      <c r="AD75" s="71"/>
      <c r="AE75" s="15"/>
      <c r="AF75" s="15"/>
      <c r="AG75" s="71"/>
      <c r="AH75" s="15"/>
      <c r="AI75" s="15"/>
      <c r="AJ75" s="71"/>
      <c r="AK75" s="15"/>
      <c r="AL75" s="15"/>
      <c r="AM75" s="71"/>
      <c r="AN75"/>
      <c r="AO75"/>
      <c r="AP75"/>
      <c r="AQ75"/>
      <c r="AR75"/>
      <c r="AS75"/>
      <c r="AT75"/>
      <c r="AU75"/>
      <c r="AV75"/>
      <c r="AW75"/>
    </row>
    <row r="76" spans="1:79" ht="18.75" x14ac:dyDescent="0.3">
      <c r="A76" s="67" t="s">
        <v>116</v>
      </c>
      <c r="B76" s="25" t="s">
        <v>43</v>
      </c>
      <c r="K76"/>
      <c r="AN76"/>
      <c r="AO76"/>
      <c r="AP76"/>
      <c r="AQ76"/>
      <c r="AR76"/>
      <c r="AS76"/>
      <c r="AT76"/>
      <c r="AU76"/>
      <c r="AV76"/>
      <c r="AW76"/>
    </row>
    <row r="77" spans="1:79" x14ac:dyDescent="0.25">
      <c r="D77" s="80" t="s">
        <v>51</v>
      </c>
      <c r="E77" s="80" t="s">
        <v>67</v>
      </c>
      <c r="F77" s="42" t="s">
        <v>81</v>
      </c>
      <c r="G77" s="80" t="s">
        <v>52</v>
      </c>
      <c r="H77" s="80" t="s">
        <v>69</v>
      </c>
      <c r="I77" s="42" t="s">
        <v>81</v>
      </c>
      <c r="J77" s="80" t="s">
        <v>54</v>
      </c>
      <c r="K77" s="80" t="s">
        <v>70</v>
      </c>
      <c r="L77" s="42" t="s">
        <v>81</v>
      </c>
      <c r="M77" s="80" t="s">
        <v>56</v>
      </c>
      <c r="N77" s="80" t="s">
        <v>72</v>
      </c>
      <c r="O77" s="42" t="s">
        <v>81</v>
      </c>
      <c r="P77" s="80" t="s">
        <v>67</v>
      </c>
      <c r="Q77" s="80" t="s">
        <v>75</v>
      </c>
      <c r="R77" s="42" t="s">
        <v>81</v>
      </c>
      <c r="S77" s="80" t="s">
        <v>69</v>
      </c>
      <c r="T77" s="80" t="s">
        <v>76</v>
      </c>
      <c r="U77" s="42" t="s">
        <v>81</v>
      </c>
      <c r="V77" s="80" t="s">
        <v>70</v>
      </c>
      <c r="W77" s="80" t="s">
        <v>79</v>
      </c>
      <c r="X77" s="42" t="s">
        <v>81</v>
      </c>
      <c r="Y77" s="80" t="s">
        <v>72</v>
      </c>
      <c r="Z77" s="80" t="s">
        <v>82</v>
      </c>
      <c r="AA77" s="42" t="s">
        <v>81</v>
      </c>
      <c r="AB77" s="80" t="s">
        <v>75</v>
      </c>
      <c r="AC77" s="80" t="s">
        <v>84</v>
      </c>
      <c r="AD77" s="42" t="s">
        <v>81</v>
      </c>
      <c r="AE77" s="80" t="s">
        <v>76</v>
      </c>
      <c r="AF77" s="80" t="s">
        <v>86</v>
      </c>
      <c r="AG77" s="42" t="s">
        <v>81</v>
      </c>
      <c r="AH77" s="80" t="s">
        <v>79</v>
      </c>
      <c r="AI77" s="80" t="s">
        <v>97</v>
      </c>
      <c r="AJ77" s="42" t="s">
        <v>81</v>
      </c>
      <c r="AK77" s="80" t="s">
        <v>82</v>
      </c>
      <c r="AL77" s="80" t="s">
        <v>98</v>
      </c>
      <c r="AM77" s="42" t="s">
        <v>81</v>
      </c>
      <c r="AN77"/>
      <c r="AO77"/>
      <c r="AP77"/>
      <c r="AQ77"/>
      <c r="AR77"/>
      <c r="AS77"/>
      <c r="AT77"/>
      <c r="AU77"/>
      <c r="AV77"/>
      <c r="AW77"/>
      <c r="BL77" t="s">
        <v>51</v>
      </c>
      <c r="BM77" t="s">
        <v>52</v>
      </c>
      <c r="BN77" t="s">
        <v>54</v>
      </c>
      <c r="BO77" t="s">
        <v>56</v>
      </c>
      <c r="BP77" t="s">
        <v>67</v>
      </c>
      <c r="BQ77" t="s">
        <v>69</v>
      </c>
      <c r="BR77" t="s">
        <v>70</v>
      </c>
      <c r="BS77" t="s">
        <v>72</v>
      </c>
      <c r="BT77" t="s">
        <v>75</v>
      </c>
      <c r="BU77" t="s">
        <v>76</v>
      </c>
      <c r="BV77" t="s">
        <v>79</v>
      </c>
      <c r="BW77" t="s">
        <v>82</v>
      </c>
      <c r="BX77" t="s">
        <v>84</v>
      </c>
      <c r="BY77" t="s">
        <v>86</v>
      </c>
      <c r="BZ77" t="s">
        <v>97</v>
      </c>
      <c r="CA77" t="s">
        <v>98</v>
      </c>
    </row>
    <row r="78" spans="1:79" ht="45" x14ac:dyDescent="0.25">
      <c r="B78" s="64" t="s">
        <v>60</v>
      </c>
      <c r="C78" s="30"/>
      <c r="D78" s="81">
        <f>SUM(D50:D51)+D66</f>
        <v>580</v>
      </c>
      <c r="E78" s="81">
        <f>SUM(E50:E51)+E66</f>
        <v>559</v>
      </c>
      <c r="F78" s="32">
        <f>(E78-D78)/D78</f>
        <v>-3.6206896551724141E-2</v>
      </c>
      <c r="G78" s="81">
        <f>SUM(G50:G51)+G66</f>
        <v>819</v>
      </c>
      <c r="H78" s="81">
        <f>SUM(H50:H51)+H66</f>
        <v>796</v>
      </c>
      <c r="I78" s="32">
        <f>(H78-G78)/G78</f>
        <v>-2.8083028083028084E-2</v>
      </c>
      <c r="J78" s="81">
        <f>SUM(J50:J51)+J66</f>
        <v>580</v>
      </c>
      <c r="K78" s="81">
        <f>SUM(K50:K51)+K66</f>
        <v>689</v>
      </c>
      <c r="L78" s="32">
        <f>(K78-J78)/J78</f>
        <v>0.18793103448275861</v>
      </c>
      <c r="M78" s="81">
        <f>SUM(M50:M51)+M66</f>
        <v>795</v>
      </c>
      <c r="N78" s="81">
        <f>SUM(N50:N51)+N66</f>
        <v>1120</v>
      </c>
      <c r="O78" s="32">
        <f>(N78-M78)/M78</f>
        <v>0.4088050314465409</v>
      </c>
      <c r="P78" s="81">
        <f>SUM(P50:P51)+P66</f>
        <v>559</v>
      </c>
      <c r="Q78" s="81">
        <f>SUM(Q50:Q51)+Q66</f>
        <v>701</v>
      </c>
      <c r="R78" s="32">
        <f>(Q78-P78)/P78</f>
        <v>0.25402504472271914</v>
      </c>
      <c r="S78" s="81">
        <f>SUM(S50:S51)+S66</f>
        <v>796</v>
      </c>
      <c r="T78" s="81">
        <f>SUM(T50:T51)+T66</f>
        <v>935</v>
      </c>
      <c r="U78" s="32">
        <f>(T78-S78)/S78</f>
        <v>0.17462311557788945</v>
      </c>
      <c r="V78" s="81">
        <f>SUM(V50:V51)+V66</f>
        <v>689</v>
      </c>
      <c r="W78" s="81">
        <f>SUM(W50:W51)+W66</f>
        <v>743</v>
      </c>
      <c r="X78" s="32">
        <f>(W78-V78)/V78</f>
        <v>7.8374455732946297E-2</v>
      </c>
      <c r="Y78" s="81">
        <f>SUM(Y50:Y51)+Y66</f>
        <v>1120</v>
      </c>
      <c r="Z78" s="81">
        <f>SUM(Z50:Z51)+Z66</f>
        <v>907</v>
      </c>
      <c r="AA78" s="32">
        <f>(Z78-Y78)/Y78</f>
        <v>-0.19017857142857142</v>
      </c>
      <c r="AB78" s="81">
        <f>SUM(AB50:AB51)+AB66</f>
        <v>701</v>
      </c>
      <c r="AC78" s="81">
        <f>SUM(AC50:AC51)+AC66</f>
        <v>800</v>
      </c>
      <c r="AD78" s="32">
        <f>(AC78-AB78)/AB78</f>
        <v>0.14122681883024252</v>
      </c>
      <c r="AE78" s="81">
        <f>SUM(AE50:AE51)+AE66</f>
        <v>935</v>
      </c>
      <c r="AF78" s="81">
        <f>SUM(AF50:AF51)+AF66</f>
        <v>961</v>
      </c>
      <c r="AG78" s="32">
        <f>(AF78-AE78)/AE78</f>
        <v>2.7807486631016044E-2</v>
      </c>
      <c r="AH78" s="81">
        <f>SUM(AH50:AH51)+AH66</f>
        <v>743</v>
      </c>
      <c r="AI78" s="81">
        <f>SUM(AI50:AI51)+AI66</f>
        <v>691</v>
      </c>
      <c r="AJ78" s="32">
        <f>(AI78-AH78)/AH78</f>
        <v>-6.9986541049798109E-2</v>
      </c>
      <c r="AK78" s="81">
        <f>SUM(AK50:AK51)+AK66</f>
        <v>907</v>
      </c>
      <c r="AL78" s="81">
        <f>SUM(AL50:AL51)+AL66</f>
        <v>1111</v>
      </c>
      <c r="AM78" s="32">
        <f>(AL78-AK78)/AK78</f>
        <v>0.22491730981256891</v>
      </c>
      <c r="AN78"/>
      <c r="AO78"/>
      <c r="AP78"/>
      <c r="AQ78"/>
      <c r="AR78"/>
      <c r="AS78"/>
      <c r="AT78"/>
      <c r="AU78"/>
      <c r="AV78"/>
      <c r="AW78"/>
      <c r="BK78" t="s">
        <v>113</v>
      </c>
      <c r="BL78" s="35">
        <f>D78</f>
        <v>580</v>
      </c>
      <c r="BM78" s="35">
        <f>G78</f>
        <v>819</v>
      </c>
      <c r="BN78" s="35">
        <f>J78</f>
        <v>580</v>
      </c>
      <c r="BO78" s="35">
        <f>M78</f>
        <v>795</v>
      </c>
      <c r="BP78" s="35">
        <f>E78</f>
        <v>559</v>
      </c>
      <c r="BQ78" s="35">
        <f>H78</f>
        <v>796</v>
      </c>
      <c r="BR78" s="35">
        <f>K78</f>
        <v>689</v>
      </c>
      <c r="BS78" s="35">
        <f>N78</f>
        <v>1120</v>
      </c>
      <c r="BT78" s="35">
        <f>Q78</f>
        <v>701</v>
      </c>
      <c r="BU78" s="35">
        <f>T78</f>
        <v>935</v>
      </c>
      <c r="BV78" s="35">
        <f>W78</f>
        <v>743</v>
      </c>
      <c r="BW78" s="35">
        <f>Z78</f>
        <v>907</v>
      </c>
      <c r="BX78" s="35">
        <f>AC78</f>
        <v>800</v>
      </c>
      <c r="BY78" s="35">
        <f>AF78</f>
        <v>961</v>
      </c>
      <c r="BZ78" s="35">
        <f>AI78</f>
        <v>691</v>
      </c>
      <c r="CA78" s="35">
        <f>AL78</f>
        <v>1111</v>
      </c>
    </row>
    <row r="79" spans="1:79" ht="45.75" thickBot="1" x14ac:dyDescent="0.3">
      <c r="B79" s="70" t="s">
        <v>53</v>
      </c>
      <c r="C79" s="31"/>
      <c r="D79" s="82">
        <f>SUM(D52:D53)+D67</f>
        <v>21</v>
      </c>
      <c r="E79" s="82">
        <f>SUM(E52:E53)+E67</f>
        <v>8</v>
      </c>
      <c r="F79" s="33">
        <f t="shared" ref="F79:F80" si="189">(E79-D79)/D79</f>
        <v>-0.61904761904761907</v>
      </c>
      <c r="G79" s="82">
        <f>SUM(G52:G53)+G67</f>
        <v>17</v>
      </c>
      <c r="H79" s="82">
        <f>SUM(H52:H53)+H67</f>
        <v>16</v>
      </c>
      <c r="I79" s="33">
        <f t="shared" ref="I79:I80" si="190">(H79-G79)/G79</f>
        <v>-5.8823529411764705E-2</v>
      </c>
      <c r="J79" s="82">
        <f>SUM(J52:J53)+J67</f>
        <v>7</v>
      </c>
      <c r="K79" s="82">
        <f>SUM(K52:K53)+K67</f>
        <v>26</v>
      </c>
      <c r="L79" s="33">
        <f t="shared" ref="L79:L80" si="191">(K79-J79)/J79</f>
        <v>2.7142857142857144</v>
      </c>
      <c r="M79" s="82">
        <f>SUM(M52:M53)+M67</f>
        <v>17</v>
      </c>
      <c r="N79" s="82">
        <f>SUM(N52:N53)+N67</f>
        <v>10</v>
      </c>
      <c r="O79" s="33">
        <f t="shared" ref="O79:O80" si="192">(N79-M79)/M79</f>
        <v>-0.41176470588235292</v>
      </c>
      <c r="P79" s="82">
        <f>SUM(P52:P53)+P67</f>
        <v>8</v>
      </c>
      <c r="Q79" s="82">
        <f>SUM(Q52:Q53)+Q67</f>
        <v>17</v>
      </c>
      <c r="R79" s="33">
        <f t="shared" ref="R79:R80" si="193">(Q79-P79)/P79</f>
        <v>1.125</v>
      </c>
      <c r="S79" s="82">
        <f>SUM(S52:S53)+S67</f>
        <v>16</v>
      </c>
      <c r="T79" s="82">
        <f>SUM(T52:T53)+T67</f>
        <v>27</v>
      </c>
      <c r="U79" s="33">
        <f t="shared" ref="U79:U80" si="194">(T79-S79)/S79</f>
        <v>0.6875</v>
      </c>
      <c r="V79" s="82">
        <f>SUM(V52:V53)+V67</f>
        <v>26</v>
      </c>
      <c r="W79" s="82">
        <f>SUM(W52:W53)+W67</f>
        <v>20</v>
      </c>
      <c r="X79" s="33">
        <f t="shared" ref="X79:X80" si="195">(W79-V79)/V79</f>
        <v>-0.23076923076923078</v>
      </c>
      <c r="Y79" s="82">
        <f>SUM(Y52:Y53)+Y67</f>
        <v>10</v>
      </c>
      <c r="Z79" s="82">
        <f>SUM(Z52:Z53)+Z67</f>
        <v>48</v>
      </c>
      <c r="AA79" s="33">
        <f t="shared" ref="AA79:AA80" si="196">(Z79-Y79)/Y79</f>
        <v>3.8</v>
      </c>
      <c r="AB79" s="82">
        <f>SUM(AB52:AB53)+AB67</f>
        <v>17</v>
      </c>
      <c r="AC79" s="82">
        <f>SUM(AC52:AC53)+AC67</f>
        <v>21</v>
      </c>
      <c r="AD79" s="33">
        <f t="shared" ref="AD79:AD80" si="197">(AC79-AB79)/AB79</f>
        <v>0.23529411764705882</v>
      </c>
      <c r="AE79" s="82">
        <f>SUM(AE52:AE53)+AE67</f>
        <v>27</v>
      </c>
      <c r="AF79" s="82">
        <f>SUM(AF52:AF53)+AF67</f>
        <v>12</v>
      </c>
      <c r="AG79" s="33">
        <f t="shared" ref="AG79:AG80" si="198">(AF79-AE79)/AE79</f>
        <v>-0.55555555555555558</v>
      </c>
      <c r="AH79" s="82">
        <f>SUM(AH52:AH53)+AH67</f>
        <v>20</v>
      </c>
      <c r="AI79" s="82">
        <f>SUM(AI52:AI53)+AI67</f>
        <v>7</v>
      </c>
      <c r="AJ79" s="33">
        <f t="shared" ref="AJ79:AJ80" si="199">(AI79-AH79)/AH79</f>
        <v>-0.65</v>
      </c>
      <c r="AK79" s="82">
        <f>SUM(AK52:AK53)+AK67</f>
        <v>48</v>
      </c>
      <c r="AL79" s="82">
        <f>SUM(AL52:AL53)+AL67</f>
        <v>17</v>
      </c>
      <c r="AM79" s="33">
        <f t="shared" ref="AM79:AM80" si="200">(AL79-AK79)/AK79</f>
        <v>-0.64583333333333337</v>
      </c>
      <c r="AN79" s="58"/>
      <c r="AO79" s="58"/>
      <c r="AP79" s="58"/>
      <c r="AQ79" s="58"/>
      <c r="AR79" s="58"/>
      <c r="AS79" s="58"/>
      <c r="AT79" s="58"/>
      <c r="AU79" s="58"/>
      <c r="AV79" s="58"/>
      <c r="AW79" s="44"/>
      <c r="BK79" t="s">
        <v>114</v>
      </c>
      <c r="BL79" s="35">
        <f>D79</f>
        <v>21</v>
      </c>
      <c r="BM79" s="35">
        <f>G79</f>
        <v>17</v>
      </c>
      <c r="BN79" s="35">
        <f>J79</f>
        <v>7</v>
      </c>
      <c r="BO79" s="35">
        <f t="shared" ref="BO79:BO80" si="201">M79</f>
        <v>17</v>
      </c>
      <c r="BP79" s="35">
        <f t="shared" ref="BP79:BP80" si="202">E79</f>
        <v>8</v>
      </c>
      <c r="BQ79" s="35">
        <f t="shared" ref="BQ79:BQ80" si="203">H79</f>
        <v>16</v>
      </c>
      <c r="BR79" s="35">
        <f t="shared" ref="BR79:BR80" si="204">K79</f>
        <v>26</v>
      </c>
      <c r="BS79" s="35">
        <f t="shared" ref="BS79:BS80" si="205">N79</f>
        <v>10</v>
      </c>
      <c r="BT79" s="35">
        <f t="shared" ref="BT79:BT80" si="206">Q79</f>
        <v>17</v>
      </c>
      <c r="BU79" s="35">
        <f t="shared" ref="BU79:BU80" si="207">T79</f>
        <v>27</v>
      </c>
      <c r="BV79" s="35">
        <f t="shared" ref="BV79:BV80" si="208">W79</f>
        <v>20</v>
      </c>
      <c r="BW79" s="35">
        <f t="shared" ref="BW79:BW80" si="209">Z79</f>
        <v>48</v>
      </c>
      <c r="BX79" s="35">
        <f t="shared" ref="BX79:BX80" si="210">AC79</f>
        <v>21</v>
      </c>
      <c r="BY79" s="35">
        <f t="shared" ref="BY79:BY80" si="211">AF79</f>
        <v>12</v>
      </c>
      <c r="BZ79" s="35">
        <f t="shared" ref="BZ79:BZ80" si="212">AI79</f>
        <v>7</v>
      </c>
      <c r="CA79" s="35">
        <f t="shared" ref="CA79:CA80" si="213">AL79</f>
        <v>17</v>
      </c>
    </row>
    <row r="80" spans="1:79" ht="25.5" customHeight="1" thickTop="1" x14ac:dyDescent="0.25">
      <c r="B80" s="65" t="s">
        <v>5</v>
      </c>
      <c r="C80" s="27"/>
      <c r="D80" s="83">
        <f>D78+D79</f>
        <v>601</v>
      </c>
      <c r="E80" s="83">
        <f>E78+E79</f>
        <v>567</v>
      </c>
      <c r="F80" s="34">
        <f t="shared" si="189"/>
        <v>-5.6572379367720464E-2</v>
      </c>
      <c r="G80" s="83">
        <f>G78+G79</f>
        <v>836</v>
      </c>
      <c r="H80" s="83">
        <f>H78+H79</f>
        <v>812</v>
      </c>
      <c r="I80" s="34">
        <f t="shared" si="190"/>
        <v>-2.8708133971291867E-2</v>
      </c>
      <c r="J80" s="83">
        <f>J78+J79</f>
        <v>587</v>
      </c>
      <c r="K80" s="83">
        <f>K78+K79</f>
        <v>715</v>
      </c>
      <c r="L80" s="34">
        <f t="shared" si="191"/>
        <v>0.21805792163543442</v>
      </c>
      <c r="M80" s="83">
        <f>M78+M79</f>
        <v>812</v>
      </c>
      <c r="N80" s="83">
        <f>N78+N79</f>
        <v>1130</v>
      </c>
      <c r="O80" s="34">
        <f t="shared" si="192"/>
        <v>0.39162561576354682</v>
      </c>
      <c r="P80" s="83">
        <f>P78+P79</f>
        <v>567</v>
      </c>
      <c r="Q80" s="83">
        <f>Q78+Q79</f>
        <v>718</v>
      </c>
      <c r="R80" s="34">
        <f t="shared" si="193"/>
        <v>0.26631393298059963</v>
      </c>
      <c r="S80" s="83">
        <f>S78+S79</f>
        <v>812</v>
      </c>
      <c r="T80" s="83">
        <f>T78+T79</f>
        <v>962</v>
      </c>
      <c r="U80" s="34">
        <f t="shared" si="194"/>
        <v>0.18472906403940886</v>
      </c>
      <c r="V80" s="83">
        <f>V78+V79</f>
        <v>715</v>
      </c>
      <c r="W80" s="83">
        <f>W78+W79</f>
        <v>763</v>
      </c>
      <c r="X80" s="34">
        <f t="shared" si="195"/>
        <v>6.7132867132867133E-2</v>
      </c>
      <c r="Y80" s="83">
        <f>Y78+Y79</f>
        <v>1130</v>
      </c>
      <c r="Z80" s="83">
        <f>Z78+Z79</f>
        <v>955</v>
      </c>
      <c r="AA80" s="34">
        <f t="shared" si="196"/>
        <v>-0.15486725663716813</v>
      </c>
      <c r="AB80" s="83">
        <f>AB78+AB79</f>
        <v>718</v>
      </c>
      <c r="AC80" s="83">
        <f>AC78+AC79</f>
        <v>821</v>
      </c>
      <c r="AD80" s="34">
        <f t="shared" si="197"/>
        <v>0.14345403899721448</v>
      </c>
      <c r="AE80" s="83">
        <f>AE78+AE79</f>
        <v>962</v>
      </c>
      <c r="AF80" s="83">
        <f>AF78+AF79</f>
        <v>973</v>
      </c>
      <c r="AG80" s="34">
        <f t="shared" si="198"/>
        <v>1.1434511434511435E-2</v>
      </c>
      <c r="AH80" s="83">
        <f>AH78+AH79</f>
        <v>763</v>
      </c>
      <c r="AI80" s="83">
        <f>AI78+AI79</f>
        <v>698</v>
      </c>
      <c r="AJ80" s="34">
        <f t="shared" si="199"/>
        <v>-8.5190039318479682E-2</v>
      </c>
      <c r="AK80" s="83">
        <f>AK78+AK79</f>
        <v>955</v>
      </c>
      <c r="AL80" s="83">
        <f>AL78+AL79</f>
        <v>1128</v>
      </c>
      <c r="AM80" s="34">
        <f t="shared" si="200"/>
        <v>0.18115183246073299</v>
      </c>
      <c r="BK80" t="s">
        <v>5</v>
      </c>
      <c r="BL80" s="35">
        <f>D80</f>
        <v>601</v>
      </c>
      <c r="BM80" s="35">
        <f>G80</f>
        <v>836</v>
      </c>
      <c r="BN80" s="35">
        <f>J80</f>
        <v>587</v>
      </c>
      <c r="BO80" s="35">
        <f t="shared" si="201"/>
        <v>812</v>
      </c>
      <c r="BP80" s="35">
        <f t="shared" si="202"/>
        <v>567</v>
      </c>
      <c r="BQ80" s="35">
        <f t="shared" si="203"/>
        <v>812</v>
      </c>
      <c r="BR80" s="35">
        <f t="shared" si="204"/>
        <v>715</v>
      </c>
      <c r="BS80" s="35">
        <f t="shared" si="205"/>
        <v>1130</v>
      </c>
      <c r="BT80" s="35">
        <f t="shared" si="206"/>
        <v>718</v>
      </c>
      <c r="BU80" s="35">
        <f t="shared" si="207"/>
        <v>962</v>
      </c>
      <c r="BV80" s="35">
        <f t="shared" si="208"/>
        <v>763</v>
      </c>
      <c r="BW80" s="35">
        <f t="shared" si="209"/>
        <v>955</v>
      </c>
      <c r="BX80" s="35">
        <f t="shared" si="210"/>
        <v>821</v>
      </c>
      <c r="BY80" s="35">
        <f t="shared" si="211"/>
        <v>973</v>
      </c>
      <c r="BZ80" s="35">
        <f t="shared" si="212"/>
        <v>698</v>
      </c>
      <c r="CA80" s="35">
        <f t="shared" si="213"/>
        <v>1128</v>
      </c>
    </row>
    <row r="81" spans="1:39" x14ac:dyDescent="0.25">
      <c r="F81"/>
      <c r="I81"/>
      <c r="K81"/>
      <c r="L81"/>
      <c r="O81"/>
      <c r="R81"/>
      <c r="U81"/>
      <c r="X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1:39" x14ac:dyDescent="0.25">
      <c r="F82"/>
      <c r="I82"/>
      <c r="K82"/>
      <c r="L82"/>
      <c r="O82"/>
      <c r="R82"/>
      <c r="U82"/>
      <c r="X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1:39" x14ac:dyDescent="0.25">
      <c r="F83"/>
      <c r="I83"/>
      <c r="K83"/>
      <c r="L83"/>
      <c r="O83"/>
      <c r="R83"/>
      <c r="U83"/>
      <c r="X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x14ac:dyDescent="0.25">
      <c r="F84"/>
      <c r="I84"/>
      <c r="K84"/>
      <c r="L84"/>
      <c r="O84"/>
      <c r="R84"/>
      <c r="U84"/>
      <c r="X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1:39" x14ac:dyDescent="0.25">
      <c r="A85" s="16"/>
      <c r="F85"/>
      <c r="I85"/>
      <c r="K85"/>
      <c r="L85"/>
      <c r="O85"/>
      <c r="R85"/>
      <c r="U85"/>
      <c r="X85"/>
      <c r="AA85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x14ac:dyDescent="0.25">
      <c r="A86" s="16"/>
      <c r="F86"/>
      <c r="I86"/>
      <c r="K86"/>
      <c r="L86"/>
      <c r="O86"/>
      <c r="R86"/>
      <c r="U86"/>
      <c r="X86"/>
      <c r="AA8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x14ac:dyDescent="0.25">
      <c r="A87" s="16"/>
      <c r="F87"/>
      <c r="I87"/>
      <c r="K87"/>
      <c r="L87"/>
      <c r="O87"/>
      <c r="R87"/>
      <c r="U87"/>
      <c r="X87"/>
      <c r="AA87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6"/>
      <c r="F88"/>
      <c r="I88"/>
      <c r="K88"/>
      <c r="L88"/>
      <c r="O88"/>
      <c r="R88"/>
      <c r="U88"/>
      <c r="X88"/>
      <c r="AA88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1:39" x14ac:dyDescent="0.25">
      <c r="A89" s="16"/>
      <c r="F89"/>
      <c r="I89"/>
      <c r="K89"/>
      <c r="L89"/>
      <c r="O89"/>
      <c r="R89"/>
      <c r="U89"/>
      <c r="X89"/>
      <c r="AA89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6"/>
      <c r="F90"/>
      <c r="I90"/>
      <c r="K90"/>
      <c r="L90"/>
      <c r="O90"/>
      <c r="R90"/>
      <c r="U90"/>
      <c r="X90"/>
      <c r="AA90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1:39" x14ac:dyDescent="0.25">
      <c r="A91" s="16"/>
      <c r="F91"/>
      <c r="I91"/>
      <c r="K91"/>
      <c r="L91"/>
      <c r="O91"/>
      <c r="R91"/>
      <c r="U91"/>
      <c r="X91"/>
      <c r="AA91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1:39" x14ac:dyDescent="0.25">
      <c r="A92" s="16"/>
      <c r="F92"/>
      <c r="I92"/>
      <c r="K92"/>
      <c r="L92"/>
      <c r="O92"/>
      <c r="R92"/>
      <c r="U92"/>
      <c r="X92"/>
      <c r="AA92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ht="15.75" thickBot="1" x14ac:dyDescent="0.3">
      <c r="A93" s="11"/>
      <c r="B93" s="11"/>
      <c r="C93" s="11"/>
      <c r="D93" s="11"/>
      <c r="E93" s="11"/>
      <c r="F93" s="15"/>
      <c r="G93" s="11"/>
      <c r="H93" s="11"/>
      <c r="I93" s="15"/>
      <c r="J93" s="11"/>
      <c r="K93" s="11"/>
      <c r="L93" s="15"/>
      <c r="M93" s="11"/>
      <c r="N93" s="11"/>
      <c r="O93" s="15"/>
      <c r="P93" s="11"/>
      <c r="Q93" s="11"/>
      <c r="R93" s="15"/>
      <c r="S93" s="11"/>
      <c r="T93" s="11"/>
      <c r="U93" s="15"/>
      <c r="V93" s="11"/>
      <c r="W93" s="11"/>
      <c r="X93" s="15"/>
      <c r="Y93" s="11"/>
      <c r="Z93" s="11"/>
      <c r="AA93" s="15"/>
      <c r="AB93" s="15"/>
      <c r="AC93" s="15"/>
      <c r="AD93" s="71"/>
      <c r="AE93" s="15"/>
      <c r="AF93" s="15"/>
      <c r="AG93" s="71"/>
      <c r="AH93" s="15"/>
      <c r="AI93" s="15"/>
      <c r="AJ93" s="71"/>
      <c r="AK93" s="15"/>
      <c r="AL93" s="15"/>
      <c r="AM93" s="71"/>
    </row>
    <row r="94" spans="1:39" x14ac:dyDescent="0.25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39" x14ac:dyDescent="0.25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39" x14ac:dyDescent="0.25"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4:26" x14ac:dyDescent="0.25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4:26" x14ac:dyDescent="0.25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4:26" x14ac:dyDescent="0.25">
      <c r="D99" s="35"/>
    </row>
    <row r="100" spans="4:26" x14ac:dyDescent="0.25">
      <c r="D100" s="35"/>
    </row>
    <row r="101" spans="4:26" x14ac:dyDescent="0.25">
      <c r="D101" s="35"/>
    </row>
    <row r="102" spans="4:26" x14ac:dyDescent="0.25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4:26" x14ac:dyDescent="0.25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4:26" x14ac:dyDescent="0.25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4:26" x14ac:dyDescent="0.25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4:26" x14ac:dyDescent="0.25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4:26" x14ac:dyDescent="0.25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4:26" x14ac:dyDescent="0.25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4:26" x14ac:dyDescent="0.25">
      <c r="D109" s="35"/>
    </row>
    <row r="110" spans="4:26" x14ac:dyDescent="0.25">
      <c r="D110" s="35"/>
    </row>
  </sheetData>
  <mergeCells count="12">
    <mergeCell ref="B50:B51"/>
    <mergeCell ref="B52:B53"/>
    <mergeCell ref="B54:B55"/>
    <mergeCell ref="B36:B37"/>
    <mergeCell ref="B38:B39"/>
    <mergeCell ref="B40:B41"/>
    <mergeCell ref="B26:B27"/>
    <mergeCell ref="B8:B9"/>
    <mergeCell ref="B10:B11"/>
    <mergeCell ref="B12:B13"/>
    <mergeCell ref="B22:B23"/>
    <mergeCell ref="B24:B25"/>
  </mergeCells>
  <pageMargins left="0.7" right="0.7" top="0.75" bottom="0.75" header="0.3" footer="0.3"/>
  <pageSetup scale="5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4" workbookViewId="0">
      <selection activeCell="B31" sqref="B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  <col min="7" max="8" width="11" customWidth="1"/>
    <col min="9" max="9" width="11.7109375" customWidth="1"/>
  </cols>
  <sheetData>
    <row r="1" spans="1:10" x14ac:dyDescent="0.25">
      <c r="A1" t="s">
        <v>26</v>
      </c>
    </row>
    <row r="2" spans="1:10" x14ac:dyDescent="0.25">
      <c r="A2" t="s">
        <v>27</v>
      </c>
    </row>
    <row r="3" spans="1:10" x14ac:dyDescent="0.25">
      <c r="A3" t="s">
        <v>35</v>
      </c>
    </row>
    <row r="4" spans="1:10" x14ac:dyDescent="0.25">
      <c r="A4" t="s">
        <v>28</v>
      </c>
      <c r="B4" s="68" t="s">
        <v>85</v>
      </c>
    </row>
    <row r="5" spans="1:10" x14ac:dyDescent="0.25">
      <c r="A5" t="s">
        <v>38</v>
      </c>
      <c r="B5" s="23">
        <v>5</v>
      </c>
    </row>
    <row r="6" spans="1:10" ht="15.75" thickBot="1" x14ac:dyDescent="0.3">
      <c r="A6" s="11"/>
      <c r="B6" s="15"/>
      <c r="C6" s="11"/>
      <c r="D6" s="11"/>
      <c r="E6" s="11"/>
      <c r="F6" s="11"/>
      <c r="G6" s="11"/>
      <c r="H6" s="11"/>
      <c r="I6" s="11"/>
      <c r="J6" s="11"/>
    </row>
    <row r="7" spans="1:10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  <c r="J7" s="3"/>
    </row>
    <row r="8" spans="1:10" ht="45" x14ac:dyDescent="0.25">
      <c r="A8" s="2" t="s">
        <v>0</v>
      </c>
      <c r="B8" s="2" t="s">
        <v>3</v>
      </c>
      <c r="C8" s="3" t="s">
        <v>60</v>
      </c>
      <c r="D8" s="3" t="s">
        <v>53</v>
      </c>
      <c r="E8" s="6" t="s">
        <v>5</v>
      </c>
      <c r="F8" s="2"/>
      <c r="G8" s="2"/>
      <c r="H8" s="2"/>
      <c r="I8" s="2"/>
    </row>
    <row r="9" spans="1:10" x14ac:dyDescent="0.25">
      <c r="A9" t="s">
        <v>23</v>
      </c>
      <c r="B9" t="s">
        <v>24</v>
      </c>
      <c r="C9" s="50">
        <v>343</v>
      </c>
      <c r="D9" s="50">
        <v>0</v>
      </c>
      <c r="E9" s="51">
        <f>SUM(C9:D9)</f>
        <v>343</v>
      </c>
      <c r="F9" s="5"/>
    </row>
    <row r="10" spans="1:10" x14ac:dyDescent="0.25">
      <c r="A10" t="s">
        <v>109</v>
      </c>
      <c r="B10" t="s">
        <v>24</v>
      </c>
      <c r="C10" s="50">
        <v>0</v>
      </c>
      <c r="D10" s="50">
        <v>0</v>
      </c>
      <c r="E10" s="51">
        <f>SUM(C10:D10)</f>
        <v>0</v>
      </c>
      <c r="F10" s="5"/>
    </row>
    <row r="11" spans="1:10" x14ac:dyDescent="0.25">
      <c r="A11" t="s">
        <v>87</v>
      </c>
      <c r="B11" t="s">
        <v>24</v>
      </c>
      <c r="C11" s="50">
        <v>76</v>
      </c>
      <c r="D11" s="50">
        <v>2</v>
      </c>
      <c r="E11" s="92">
        <f>SUM(C11:D11)</f>
        <v>78</v>
      </c>
      <c r="F11" s="5"/>
    </row>
    <row r="12" spans="1:10" x14ac:dyDescent="0.25">
      <c r="B12" s="13" t="s">
        <v>5</v>
      </c>
      <c r="C12" s="51">
        <f>SUM(C9:C11)</f>
        <v>419</v>
      </c>
      <c r="D12" s="51">
        <f>SUM(D9:D11)</f>
        <v>2</v>
      </c>
      <c r="E12" s="52">
        <f>SUM(E9:E11)</f>
        <v>421</v>
      </c>
    </row>
    <row r="13" spans="1:10" ht="15.75" thickBot="1" x14ac:dyDescent="0.3">
      <c r="A13" s="11"/>
      <c r="B13" s="11"/>
      <c r="C13" s="53"/>
      <c r="D13" s="53"/>
      <c r="E13" s="53"/>
      <c r="F13" s="53"/>
      <c r="G13" s="11"/>
      <c r="H13" s="11"/>
      <c r="I13" s="11"/>
      <c r="J13" s="11"/>
    </row>
    <row r="14" spans="1:10" ht="18.75" x14ac:dyDescent="0.3">
      <c r="B14" s="18" t="s">
        <v>22</v>
      </c>
      <c r="C14" s="54" t="s">
        <v>47</v>
      </c>
      <c r="D14" s="55"/>
      <c r="E14" s="55"/>
      <c r="F14" s="55"/>
    </row>
    <row r="15" spans="1:10" ht="45" x14ac:dyDescent="0.25">
      <c r="A15" s="2" t="s">
        <v>0</v>
      </c>
      <c r="B15" s="2" t="s">
        <v>3</v>
      </c>
      <c r="C15" s="3" t="s">
        <v>60</v>
      </c>
      <c r="D15" s="3" t="s">
        <v>53</v>
      </c>
      <c r="E15" s="57" t="s">
        <v>5</v>
      </c>
    </row>
    <row r="16" spans="1:10" x14ac:dyDescent="0.25">
      <c r="A16" t="s">
        <v>23</v>
      </c>
      <c r="B16" t="s">
        <v>24</v>
      </c>
      <c r="C16" s="50">
        <v>113</v>
      </c>
      <c r="D16" s="50">
        <v>0</v>
      </c>
      <c r="E16" s="51">
        <f>SUM(C16:D16)</f>
        <v>113</v>
      </c>
    </row>
    <row r="17" spans="1:10" x14ac:dyDescent="0.25">
      <c r="A17" t="s">
        <v>109</v>
      </c>
      <c r="B17" t="s">
        <v>24</v>
      </c>
      <c r="C17" s="50">
        <v>24</v>
      </c>
      <c r="D17" s="50">
        <v>0</v>
      </c>
      <c r="E17" s="51">
        <f>SUM(C17:D17)</f>
        <v>24</v>
      </c>
      <c r="H17" s="35"/>
    </row>
    <row r="18" spans="1:10" x14ac:dyDescent="0.25">
      <c r="A18" t="s">
        <v>87</v>
      </c>
      <c r="B18" t="s">
        <v>24</v>
      </c>
      <c r="C18" s="50">
        <v>0</v>
      </c>
      <c r="D18" s="50">
        <v>0</v>
      </c>
      <c r="E18" s="92">
        <f>SUM(C18:D18)</f>
        <v>0</v>
      </c>
    </row>
    <row r="19" spans="1:10" x14ac:dyDescent="0.25">
      <c r="B19" s="1" t="s">
        <v>5</v>
      </c>
      <c r="C19" s="51">
        <f>SUM(C16:C18)</f>
        <v>137</v>
      </c>
      <c r="D19" s="51">
        <f>SUM(D16:D18)</f>
        <v>0</v>
      </c>
      <c r="E19" s="52">
        <f>SUM(E16:E18)</f>
        <v>137</v>
      </c>
    </row>
    <row r="20" spans="1:10" ht="15.75" thickBo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37.5" x14ac:dyDescent="0.3">
      <c r="A21" s="3"/>
      <c r="B21" s="19" t="s">
        <v>78</v>
      </c>
      <c r="C21" s="36" t="s">
        <v>48</v>
      </c>
      <c r="E21" s="3"/>
      <c r="F21" s="3"/>
      <c r="G21" s="3"/>
      <c r="H21" s="3"/>
      <c r="I21" s="3"/>
      <c r="J21" s="3"/>
    </row>
    <row r="22" spans="1:10" ht="45" x14ac:dyDescent="0.25">
      <c r="A22" s="2"/>
      <c r="B22" s="2"/>
      <c r="C22" s="3" t="s">
        <v>60</v>
      </c>
      <c r="D22" s="3" t="s">
        <v>53</v>
      </c>
      <c r="E22" s="6" t="s">
        <v>5</v>
      </c>
      <c r="G22" s="2"/>
      <c r="H22" s="2"/>
      <c r="I22" s="2"/>
      <c r="J22" s="2"/>
    </row>
    <row r="23" spans="1:10" x14ac:dyDescent="0.25">
      <c r="C23" s="50">
        <v>244</v>
      </c>
      <c r="D23" s="50">
        <v>19</v>
      </c>
      <c r="E23" s="7">
        <f>SUM(C23:D23)</f>
        <v>263</v>
      </c>
      <c r="G23" s="5"/>
    </row>
    <row r="24" spans="1:10" ht="15.75" thickBo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.75" x14ac:dyDescent="0.3">
      <c r="A26" s="16"/>
      <c r="B26" s="18" t="s">
        <v>30</v>
      </c>
      <c r="C26" s="16"/>
      <c r="D26" s="16"/>
      <c r="E26" s="16"/>
      <c r="F26" s="16"/>
      <c r="G26" s="16"/>
    </row>
    <row r="27" spans="1:10" x14ac:dyDescent="0.25">
      <c r="A27" s="16"/>
      <c r="B27" s="17" t="s">
        <v>31</v>
      </c>
      <c r="C27" s="60">
        <v>5</v>
      </c>
      <c r="E27" s="16"/>
      <c r="F27" s="16"/>
      <c r="G27" s="16"/>
    </row>
    <row r="28" spans="1:10" x14ac:dyDescent="0.25">
      <c r="A28" s="16"/>
      <c r="B28" s="20" t="s">
        <v>32</v>
      </c>
      <c r="C28" s="16"/>
      <c r="D28" s="16"/>
      <c r="E28" s="16"/>
      <c r="F28" s="16"/>
      <c r="G28" s="16"/>
    </row>
    <row r="29" spans="1:10" ht="15.75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8.75" x14ac:dyDescent="0.3">
      <c r="B30" s="18" t="s">
        <v>33</v>
      </c>
    </row>
    <row r="31" spans="1:10" x14ac:dyDescent="0.25">
      <c r="B31" s="2"/>
      <c r="C31" s="3" t="s">
        <v>103</v>
      </c>
      <c r="D31" t="s">
        <v>101</v>
      </c>
      <c r="E31" s="3" t="s">
        <v>7</v>
      </c>
      <c r="F31" s="3" t="s">
        <v>8</v>
      </c>
      <c r="G31" s="3" t="s">
        <v>16</v>
      </c>
      <c r="H31" s="3" t="s">
        <v>9</v>
      </c>
      <c r="I31" s="3" t="s">
        <v>10</v>
      </c>
      <c r="J31" s="3" t="s">
        <v>5</v>
      </c>
    </row>
    <row r="32" spans="1:10" x14ac:dyDescent="0.25">
      <c r="C32" s="4">
        <v>100</v>
      </c>
      <c r="D32" s="4">
        <v>0</v>
      </c>
      <c r="E32" s="4">
        <v>284</v>
      </c>
      <c r="F32" s="4">
        <v>179</v>
      </c>
      <c r="G32" s="4">
        <v>0</v>
      </c>
      <c r="H32" s="4">
        <v>0</v>
      </c>
      <c r="I32" s="4">
        <v>0</v>
      </c>
      <c r="J32" s="4">
        <f>SUM(C32:I32)</f>
        <v>563</v>
      </c>
    </row>
    <row r="33" spans="1:10" ht="15.75" thickBot="1" x14ac:dyDescent="0.3">
      <c r="A33" s="11"/>
      <c r="B33" s="11"/>
      <c r="C33" s="11" t="s">
        <v>104</v>
      </c>
      <c r="D33" s="11"/>
      <c r="E33" s="11"/>
      <c r="F33" s="11"/>
      <c r="G33" s="11"/>
      <c r="H33" s="11"/>
      <c r="I33" s="11"/>
      <c r="J33" s="11"/>
    </row>
    <row r="34" spans="1:10" ht="18.75" x14ac:dyDescent="0.3">
      <c r="B34" s="18" t="s">
        <v>34</v>
      </c>
    </row>
    <row r="35" spans="1:10" x14ac:dyDescent="0.25">
      <c r="C35" t="s">
        <v>17</v>
      </c>
      <c r="D35" t="s">
        <v>8</v>
      </c>
      <c r="E35" t="s">
        <v>18</v>
      </c>
      <c r="F35" t="s">
        <v>19</v>
      </c>
      <c r="G35" t="s">
        <v>9</v>
      </c>
      <c r="H35" t="s">
        <v>10</v>
      </c>
      <c r="J35" t="s">
        <v>5</v>
      </c>
    </row>
    <row r="36" spans="1:10" x14ac:dyDescent="0.25">
      <c r="C36" s="4">
        <v>549</v>
      </c>
      <c r="D36" s="4">
        <v>5</v>
      </c>
      <c r="E36" s="4">
        <v>9</v>
      </c>
      <c r="F36" s="4">
        <v>0</v>
      </c>
      <c r="G36" s="4">
        <v>0</v>
      </c>
      <c r="H36" s="4">
        <v>0</v>
      </c>
      <c r="J36" s="4">
        <f>SUM(C36:H36)</f>
        <v>563</v>
      </c>
    </row>
    <row r="37" spans="1:10" ht="15.75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8.75" x14ac:dyDescent="0.3">
      <c r="A38" s="3"/>
      <c r="B38" s="19" t="s">
        <v>88</v>
      </c>
      <c r="C38" s="36"/>
      <c r="D38" s="36"/>
      <c r="E38" s="48"/>
      <c r="F38" s="3"/>
      <c r="G38" s="3"/>
      <c r="H38" s="3"/>
      <c r="I38" s="3"/>
      <c r="J38" s="3"/>
    </row>
    <row r="39" spans="1:10" x14ac:dyDescent="0.25">
      <c r="A39" s="2"/>
      <c r="B39" s="2" t="s">
        <v>91</v>
      </c>
      <c r="C39" s="36" t="s">
        <v>47</v>
      </c>
      <c r="D39" s="36" t="s">
        <v>112</v>
      </c>
      <c r="E39" s="6" t="s">
        <v>5</v>
      </c>
      <c r="G39" s="2"/>
      <c r="H39" s="2"/>
      <c r="I39" s="2"/>
      <c r="J39" s="2"/>
    </row>
    <row r="40" spans="1:10" x14ac:dyDescent="0.25">
      <c r="B40" t="s">
        <v>92</v>
      </c>
      <c r="C40" s="50">
        <v>528</v>
      </c>
      <c r="D40" s="50">
        <v>256</v>
      </c>
      <c r="E40" s="7">
        <f>SUM(C40:D40)</f>
        <v>784</v>
      </c>
      <c r="G40" s="5"/>
    </row>
    <row r="41" spans="1:10" x14ac:dyDescent="0.25">
      <c r="B41" t="s">
        <v>93</v>
      </c>
      <c r="C41" s="50">
        <v>30</v>
      </c>
      <c r="D41" s="50">
        <v>7</v>
      </c>
      <c r="E41" s="7">
        <f>SUM(C41:D41)</f>
        <v>37</v>
      </c>
      <c r="G41" s="5"/>
    </row>
    <row r="42" spans="1:10" x14ac:dyDescent="0.25">
      <c r="B42" t="s">
        <v>94</v>
      </c>
      <c r="C42" s="50">
        <v>0</v>
      </c>
      <c r="D42" s="50">
        <v>0</v>
      </c>
      <c r="E42" s="93">
        <f>SUM(C42:D42)</f>
        <v>0</v>
      </c>
      <c r="G42" s="5"/>
    </row>
    <row r="43" spans="1:10" x14ac:dyDescent="0.25">
      <c r="B43" s="13" t="s">
        <v>5</v>
      </c>
      <c r="C43" s="51">
        <f>SUM(C40:C42)</f>
        <v>558</v>
      </c>
      <c r="D43" s="51">
        <f>SUM(D40:D42)</f>
        <v>263</v>
      </c>
      <c r="E43" s="22">
        <f>SUM(E40:E42)</f>
        <v>821</v>
      </c>
    </row>
    <row r="44" spans="1:10" ht="15.75" thickBot="1" x14ac:dyDescent="0.3">
      <c r="A44" s="11"/>
      <c r="B44" s="11"/>
      <c r="C44" s="53"/>
      <c r="D44" s="53"/>
      <c r="E44" s="11"/>
      <c r="F44" s="11"/>
      <c r="G44" s="11"/>
      <c r="H44" s="11"/>
      <c r="I44" s="11"/>
      <c r="J44" s="11"/>
    </row>
    <row r="45" spans="1:10" ht="18.75" x14ac:dyDescent="0.3">
      <c r="A45" s="3"/>
      <c r="B45" s="19" t="s">
        <v>89</v>
      </c>
      <c r="C45" s="54"/>
      <c r="D45" s="56"/>
      <c r="E45" s="3"/>
      <c r="F45" s="3"/>
      <c r="G45" s="3"/>
      <c r="H45" s="3"/>
      <c r="I45" s="3"/>
      <c r="J45" s="3"/>
    </row>
    <row r="46" spans="1:10" x14ac:dyDescent="0.25">
      <c r="A46" s="2"/>
      <c r="B46" s="2" t="s">
        <v>90</v>
      </c>
      <c r="C46" s="54" t="s">
        <v>47</v>
      </c>
      <c r="D46" s="54" t="s">
        <v>112</v>
      </c>
      <c r="E46" s="6" t="s">
        <v>5</v>
      </c>
      <c r="G46" s="2"/>
      <c r="H46" s="2"/>
      <c r="I46" s="2"/>
      <c r="J46" s="2"/>
    </row>
    <row r="47" spans="1:10" x14ac:dyDescent="0.25">
      <c r="B47" t="s">
        <v>95</v>
      </c>
      <c r="C47" s="50">
        <v>319</v>
      </c>
      <c r="D47" s="50">
        <v>78</v>
      </c>
      <c r="E47" s="7">
        <f>SUM(C47:D47)</f>
        <v>397</v>
      </c>
      <c r="G47" s="5"/>
    </row>
    <row r="48" spans="1:10" x14ac:dyDescent="0.25">
      <c r="B48" t="s">
        <v>96</v>
      </c>
      <c r="C48" s="50">
        <v>239</v>
      </c>
      <c r="D48" s="50">
        <v>185</v>
      </c>
      <c r="E48" s="93">
        <f>SUM(C48:D48)</f>
        <v>424</v>
      </c>
      <c r="G48" s="5"/>
    </row>
    <row r="49" spans="1:10" x14ac:dyDescent="0.25">
      <c r="B49" s="13" t="s">
        <v>5</v>
      </c>
      <c r="C49" s="7">
        <f>SUM(C47:C48)</f>
        <v>558</v>
      </c>
      <c r="D49" s="7">
        <f>SUM(D47:D48)</f>
        <v>263</v>
      </c>
      <c r="E49" s="22">
        <f>SUM(E47:E48)</f>
        <v>821</v>
      </c>
    </row>
    <row r="50" spans="1:10" ht="15.75" thickBo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4" workbookViewId="0">
      <selection activeCell="E49" sqref="E49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  <col min="7" max="8" width="11" customWidth="1"/>
    <col min="9" max="9" width="11.7109375" customWidth="1"/>
  </cols>
  <sheetData>
    <row r="1" spans="1:10" x14ac:dyDescent="0.25">
      <c r="A1" t="s">
        <v>26</v>
      </c>
    </row>
    <row r="2" spans="1:10" x14ac:dyDescent="0.25">
      <c r="A2" t="s">
        <v>27</v>
      </c>
    </row>
    <row r="3" spans="1:10" x14ac:dyDescent="0.25">
      <c r="A3" t="s">
        <v>35</v>
      </c>
    </row>
    <row r="4" spans="1:10" x14ac:dyDescent="0.25">
      <c r="A4" t="s">
        <v>28</v>
      </c>
      <c r="B4" s="68" t="s">
        <v>105</v>
      </c>
    </row>
    <row r="5" spans="1:10" x14ac:dyDescent="0.25">
      <c r="A5" t="s">
        <v>38</v>
      </c>
      <c r="B5" s="23">
        <v>5</v>
      </c>
    </row>
    <row r="6" spans="1:10" ht="15.75" thickBot="1" x14ac:dyDescent="0.3">
      <c r="A6" s="11"/>
      <c r="B6" s="15"/>
      <c r="C6" s="11"/>
      <c r="D6" s="11"/>
      <c r="E6" s="11"/>
      <c r="F6" s="11"/>
      <c r="G6" s="11"/>
      <c r="H6" s="11"/>
      <c r="I6" s="11"/>
      <c r="J6" s="11"/>
    </row>
    <row r="7" spans="1:10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  <c r="J7" s="3"/>
    </row>
    <row r="8" spans="1:10" ht="45" x14ac:dyDescent="0.25">
      <c r="A8" s="2" t="s">
        <v>0</v>
      </c>
      <c r="B8" s="2" t="s">
        <v>3</v>
      </c>
      <c r="C8" s="3" t="s">
        <v>60</v>
      </c>
      <c r="D8" s="3" t="s">
        <v>53</v>
      </c>
      <c r="E8" s="6" t="s">
        <v>5</v>
      </c>
      <c r="F8" s="2"/>
      <c r="G8" s="2"/>
      <c r="H8" s="2"/>
      <c r="I8" s="2"/>
    </row>
    <row r="9" spans="1:10" x14ac:dyDescent="0.25">
      <c r="A9" t="s">
        <v>23</v>
      </c>
      <c r="B9" t="s">
        <v>24</v>
      </c>
      <c r="C9" s="50">
        <v>482</v>
      </c>
      <c r="D9" s="50">
        <v>0</v>
      </c>
      <c r="E9" s="51">
        <f>SUM(C9:D9)</f>
        <v>482</v>
      </c>
      <c r="F9" s="5"/>
    </row>
    <row r="10" spans="1:10" x14ac:dyDescent="0.25">
      <c r="A10" t="s">
        <v>109</v>
      </c>
      <c r="B10" t="s">
        <v>24</v>
      </c>
      <c r="C10" s="50">
        <v>7</v>
      </c>
      <c r="D10" s="50">
        <v>0</v>
      </c>
      <c r="E10" s="51">
        <f>SUM(C10:D10)</f>
        <v>7</v>
      </c>
      <c r="F10" s="5"/>
    </row>
    <row r="11" spans="1:10" x14ac:dyDescent="0.25">
      <c r="A11" t="s">
        <v>87</v>
      </c>
      <c r="B11" t="s">
        <v>24</v>
      </c>
      <c r="C11" s="50">
        <v>74</v>
      </c>
      <c r="D11" s="50">
        <v>5</v>
      </c>
      <c r="E11" s="92">
        <f>SUM(C11:D11)</f>
        <v>79</v>
      </c>
      <c r="F11" s="5"/>
    </row>
    <row r="12" spans="1:10" x14ac:dyDescent="0.25">
      <c r="B12" s="13" t="s">
        <v>5</v>
      </c>
      <c r="C12" s="51">
        <f>SUM(C9:C11)</f>
        <v>563</v>
      </c>
      <c r="D12" s="51">
        <f>SUM(D9:D11)</f>
        <v>5</v>
      </c>
      <c r="E12" s="52">
        <f>SUM(E9:E11)</f>
        <v>568</v>
      </c>
    </row>
    <row r="13" spans="1:10" ht="15.75" thickBot="1" x14ac:dyDescent="0.3">
      <c r="A13" s="11"/>
      <c r="B13" s="11"/>
      <c r="C13" s="53"/>
      <c r="D13" s="53"/>
      <c r="E13" s="53"/>
      <c r="F13" s="53"/>
      <c r="G13" s="11"/>
      <c r="H13" s="11"/>
      <c r="I13" s="11"/>
      <c r="J13" s="11"/>
    </row>
    <row r="14" spans="1:10" ht="18.75" x14ac:dyDescent="0.3">
      <c r="B14" s="18" t="s">
        <v>22</v>
      </c>
      <c r="C14" s="54" t="s">
        <v>47</v>
      </c>
      <c r="D14" s="55"/>
      <c r="E14" s="55"/>
      <c r="F14" s="55"/>
    </row>
    <row r="15" spans="1:10" ht="45" x14ac:dyDescent="0.25">
      <c r="A15" s="2" t="s">
        <v>0</v>
      </c>
      <c r="B15" s="2" t="s">
        <v>3</v>
      </c>
      <c r="C15" s="3" t="s">
        <v>60</v>
      </c>
      <c r="D15" s="3" t="s">
        <v>53</v>
      </c>
      <c r="E15" s="57" t="s">
        <v>5</v>
      </c>
    </row>
    <row r="16" spans="1:10" x14ac:dyDescent="0.25">
      <c r="A16" t="s">
        <v>23</v>
      </c>
      <c r="B16" t="s">
        <v>24</v>
      </c>
      <c r="C16" s="50">
        <v>98</v>
      </c>
      <c r="D16" s="50">
        <v>0</v>
      </c>
      <c r="E16" s="51">
        <f>SUM(C16:D16)</f>
        <v>98</v>
      </c>
    </row>
    <row r="17" spans="1:10" x14ac:dyDescent="0.25">
      <c r="A17" t="s">
        <v>109</v>
      </c>
      <c r="B17" t="s">
        <v>24</v>
      </c>
      <c r="C17" s="50">
        <v>6</v>
      </c>
      <c r="D17" s="50">
        <v>0</v>
      </c>
      <c r="E17" s="51">
        <f>SUM(C17:D17)</f>
        <v>6</v>
      </c>
    </row>
    <row r="18" spans="1:10" x14ac:dyDescent="0.25">
      <c r="A18" t="s">
        <v>87</v>
      </c>
      <c r="B18" t="s">
        <v>24</v>
      </c>
      <c r="C18" s="50">
        <v>0</v>
      </c>
      <c r="D18" s="50">
        <v>0</v>
      </c>
      <c r="E18" s="92">
        <f>SUM(C18:D18)</f>
        <v>0</v>
      </c>
    </row>
    <row r="19" spans="1:10" x14ac:dyDescent="0.25">
      <c r="B19" s="1" t="s">
        <v>5</v>
      </c>
      <c r="C19" s="51">
        <f>SUM(C16:C18)</f>
        <v>104</v>
      </c>
      <c r="D19" s="51">
        <f>SUM(D16:D18)</f>
        <v>0</v>
      </c>
      <c r="E19" s="52">
        <f>SUM(E16:E18)</f>
        <v>104</v>
      </c>
    </row>
    <row r="20" spans="1:10" ht="15.75" thickBo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37.5" x14ac:dyDescent="0.3">
      <c r="A21" s="3"/>
      <c r="B21" s="19" t="s">
        <v>78</v>
      </c>
      <c r="C21" s="36" t="s">
        <v>48</v>
      </c>
      <c r="E21" s="3"/>
      <c r="F21" s="3"/>
      <c r="G21" s="3"/>
      <c r="H21" s="3"/>
      <c r="I21" s="3"/>
      <c r="J21" s="3"/>
    </row>
    <row r="22" spans="1:10" ht="45" x14ac:dyDescent="0.25">
      <c r="A22" s="2"/>
      <c r="B22" s="2"/>
      <c r="C22" s="3" t="s">
        <v>60</v>
      </c>
      <c r="D22" s="3" t="s">
        <v>53</v>
      </c>
      <c r="E22" s="6" t="s">
        <v>5</v>
      </c>
      <c r="G22" s="2"/>
      <c r="H22" s="2"/>
      <c r="I22" s="2"/>
      <c r="J22" s="2"/>
    </row>
    <row r="23" spans="1:10" x14ac:dyDescent="0.25">
      <c r="C23" s="50">
        <v>294</v>
      </c>
      <c r="D23" s="50">
        <v>7</v>
      </c>
      <c r="E23" s="7">
        <f>SUM(C23:D23)</f>
        <v>301</v>
      </c>
      <c r="G23" s="5"/>
    </row>
    <row r="24" spans="1:10" ht="15.75" thickBot="1" x14ac:dyDescent="0.3">
      <c r="A24" s="11"/>
      <c r="B24" s="11"/>
      <c r="C24" s="53"/>
      <c r="D24" s="53"/>
      <c r="E24" s="11"/>
      <c r="F24" s="11"/>
      <c r="G24" s="11"/>
      <c r="H24" s="11"/>
      <c r="I24" s="11"/>
      <c r="J24" s="11"/>
    </row>
    <row r="25" spans="1:10" x14ac:dyDescent="0.25">
      <c r="A25" s="16"/>
      <c r="B25" s="16"/>
      <c r="C25" s="61"/>
      <c r="D25" s="61"/>
      <c r="E25" s="16"/>
      <c r="F25" s="16"/>
      <c r="G25" s="16"/>
      <c r="H25" s="16"/>
      <c r="I25" s="16"/>
      <c r="J25" s="16"/>
    </row>
    <row r="26" spans="1:10" ht="18.75" x14ac:dyDescent="0.3">
      <c r="A26" s="16"/>
      <c r="B26" s="18" t="s">
        <v>30</v>
      </c>
      <c r="C26" s="61"/>
      <c r="D26" s="61"/>
      <c r="E26" s="16"/>
      <c r="F26" s="16"/>
      <c r="G26" s="16"/>
    </row>
    <row r="27" spans="1:10" x14ac:dyDescent="0.25">
      <c r="A27" s="16"/>
      <c r="B27" s="17" t="s">
        <v>31</v>
      </c>
      <c r="C27" s="60">
        <v>12</v>
      </c>
      <c r="D27" s="55"/>
      <c r="E27" s="16"/>
      <c r="F27" s="16"/>
      <c r="G27" s="16"/>
    </row>
    <row r="28" spans="1:10" x14ac:dyDescent="0.25">
      <c r="A28" s="16"/>
      <c r="B28" s="20" t="s">
        <v>32</v>
      </c>
      <c r="C28" s="16"/>
      <c r="D28" s="16"/>
      <c r="E28" s="16"/>
      <c r="F28" s="16"/>
      <c r="G28" s="16"/>
    </row>
    <row r="29" spans="1:10" ht="15.75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8.75" x14ac:dyDescent="0.3">
      <c r="B30" s="18" t="s">
        <v>33</v>
      </c>
    </row>
    <row r="31" spans="1:10" x14ac:dyDescent="0.25">
      <c r="B31" s="2"/>
      <c r="C31" s="3" t="s">
        <v>102</v>
      </c>
      <c r="D31" t="s">
        <v>101</v>
      </c>
      <c r="E31" s="3" t="s">
        <v>7</v>
      </c>
      <c r="F31" s="3" t="s">
        <v>8</v>
      </c>
      <c r="G31" s="3" t="s">
        <v>16</v>
      </c>
      <c r="H31" s="3" t="s">
        <v>9</v>
      </c>
      <c r="I31" s="3" t="s">
        <v>10</v>
      </c>
      <c r="J31" s="3" t="s">
        <v>5</v>
      </c>
    </row>
    <row r="32" spans="1:10" x14ac:dyDescent="0.25">
      <c r="C32" s="4">
        <v>149</v>
      </c>
      <c r="D32" s="4">
        <v>12</v>
      </c>
      <c r="E32" s="4">
        <v>317</v>
      </c>
      <c r="F32" s="4">
        <v>206</v>
      </c>
      <c r="G32" s="4">
        <v>0</v>
      </c>
      <c r="H32" s="4">
        <v>0</v>
      </c>
      <c r="I32" s="4">
        <v>0</v>
      </c>
      <c r="J32" s="4">
        <f>SUM(C32:I32)</f>
        <v>684</v>
      </c>
    </row>
    <row r="33" spans="1:10" ht="15.75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8.75" x14ac:dyDescent="0.3">
      <c r="B34" s="18" t="s">
        <v>34</v>
      </c>
    </row>
    <row r="35" spans="1:10" x14ac:dyDescent="0.25">
      <c r="C35" t="s">
        <v>17</v>
      </c>
      <c r="D35" t="s">
        <v>8</v>
      </c>
      <c r="E35" t="s">
        <v>18</v>
      </c>
      <c r="F35" t="s">
        <v>19</v>
      </c>
      <c r="G35" t="s">
        <v>9</v>
      </c>
      <c r="H35" t="s">
        <v>10</v>
      </c>
      <c r="J35" t="s">
        <v>5</v>
      </c>
    </row>
    <row r="36" spans="1:10" x14ac:dyDescent="0.25">
      <c r="C36" s="4">
        <v>683</v>
      </c>
      <c r="D36" s="4">
        <v>1</v>
      </c>
      <c r="E36" s="4">
        <v>0</v>
      </c>
      <c r="F36" s="4">
        <v>0</v>
      </c>
      <c r="G36" s="4">
        <v>0</v>
      </c>
      <c r="H36" s="4">
        <v>0</v>
      </c>
      <c r="J36" s="4">
        <f>SUM(C36:H36)</f>
        <v>684</v>
      </c>
    </row>
    <row r="37" spans="1:10" ht="15.75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8.75" x14ac:dyDescent="0.3">
      <c r="A38" s="3"/>
      <c r="B38" s="19" t="s">
        <v>88</v>
      </c>
      <c r="C38" s="36"/>
      <c r="D38" s="36"/>
      <c r="E38" s="48"/>
      <c r="F38" s="3"/>
      <c r="G38" s="3"/>
      <c r="H38" s="3"/>
      <c r="I38" s="3"/>
      <c r="J38" s="3"/>
    </row>
    <row r="39" spans="1:10" x14ac:dyDescent="0.25">
      <c r="A39" s="2"/>
      <c r="B39" s="2" t="s">
        <v>91</v>
      </c>
      <c r="C39" s="36" t="s">
        <v>47</v>
      </c>
      <c r="D39" s="36" t="s">
        <v>112</v>
      </c>
      <c r="E39" s="6" t="s">
        <v>5</v>
      </c>
      <c r="G39" s="2"/>
      <c r="H39" s="2"/>
      <c r="I39" s="2"/>
      <c r="J39" s="2"/>
    </row>
    <row r="40" spans="1:10" x14ac:dyDescent="0.25">
      <c r="B40" t="s">
        <v>92</v>
      </c>
      <c r="C40" s="50">
        <v>577</v>
      </c>
      <c r="D40" s="50">
        <v>300</v>
      </c>
      <c r="E40" s="7">
        <f>SUM(C40:D40)</f>
        <v>877</v>
      </c>
      <c r="G40" s="5"/>
    </row>
    <row r="41" spans="1:10" x14ac:dyDescent="0.25">
      <c r="B41" t="s">
        <v>93</v>
      </c>
      <c r="C41" s="50">
        <v>95</v>
      </c>
      <c r="D41" s="50">
        <v>9</v>
      </c>
      <c r="E41" s="7">
        <f>SUM(C41:D41)</f>
        <v>104</v>
      </c>
      <c r="G41" s="5"/>
    </row>
    <row r="42" spans="1:10" x14ac:dyDescent="0.25">
      <c r="B42" t="s">
        <v>94</v>
      </c>
      <c r="C42" s="50">
        <v>0</v>
      </c>
      <c r="D42" s="50">
        <v>0</v>
      </c>
      <c r="E42" s="93">
        <f>SUM(C42:D42)</f>
        <v>0</v>
      </c>
      <c r="G42" s="5"/>
    </row>
    <row r="43" spans="1:10" x14ac:dyDescent="0.25">
      <c r="B43" s="13" t="s">
        <v>5</v>
      </c>
      <c r="C43" s="51">
        <f>SUM(C40:C42)</f>
        <v>672</v>
      </c>
      <c r="D43" s="51">
        <f>SUM(D40:D42)</f>
        <v>309</v>
      </c>
      <c r="E43" s="22">
        <f>SUM(E40:E42)</f>
        <v>981</v>
      </c>
    </row>
    <row r="44" spans="1:10" ht="15.75" thickBot="1" x14ac:dyDescent="0.3">
      <c r="A44" s="11"/>
      <c r="B44" s="11"/>
      <c r="C44" s="53"/>
      <c r="D44" s="53"/>
      <c r="E44" s="11"/>
      <c r="F44" s="11"/>
      <c r="G44" s="11"/>
      <c r="H44" s="11"/>
      <c r="I44" s="11"/>
      <c r="J44" s="11"/>
    </row>
    <row r="45" spans="1:10" ht="18.75" x14ac:dyDescent="0.3">
      <c r="A45" s="3"/>
      <c r="B45" s="19" t="s">
        <v>89</v>
      </c>
      <c r="C45" s="54"/>
      <c r="D45" s="56"/>
      <c r="E45" s="3"/>
      <c r="F45" s="3"/>
      <c r="G45" s="3"/>
      <c r="H45" s="3"/>
      <c r="I45" s="3"/>
      <c r="J45" s="3"/>
    </row>
    <row r="46" spans="1:10" x14ac:dyDescent="0.25">
      <c r="A46" s="2"/>
      <c r="B46" s="2" t="s">
        <v>90</v>
      </c>
      <c r="C46" s="54" t="s">
        <v>47</v>
      </c>
      <c r="D46" s="54" t="s">
        <v>112</v>
      </c>
      <c r="E46" s="6" t="s">
        <v>5</v>
      </c>
      <c r="G46" s="2"/>
      <c r="H46" s="2"/>
      <c r="I46" s="2"/>
      <c r="J46" s="2"/>
    </row>
    <row r="47" spans="1:10" x14ac:dyDescent="0.25">
      <c r="B47" t="s">
        <v>95</v>
      </c>
      <c r="C47" s="50">
        <v>417</v>
      </c>
      <c r="D47" s="50">
        <v>110</v>
      </c>
      <c r="E47" s="7">
        <f>SUM(C47:D47)</f>
        <v>527</v>
      </c>
      <c r="G47" s="5"/>
    </row>
    <row r="48" spans="1:10" x14ac:dyDescent="0.25">
      <c r="B48" t="s">
        <v>96</v>
      </c>
      <c r="C48" s="50">
        <v>255</v>
      </c>
      <c r="D48" s="50">
        <v>199</v>
      </c>
      <c r="E48" s="93">
        <f>SUM(C48:D48)</f>
        <v>454</v>
      </c>
      <c r="G48" s="5"/>
    </row>
    <row r="49" spans="1:10" x14ac:dyDescent="0.25">
      <c r="B49" s="13" t="s">
        <v>5</v>
      </c>
      <c r="C49" s="7">
        <f>SUM(C47:C48)</f>
        <v>672</v>
      </c>
      <c r="D49" s="7">
        <f>SUM(D47:D48)</f>
        <v>309</v>
      </c>
      <c r="E49" s="22">
        <f>SUM(E47:E48)</f>
        <v>981</v>
      </c>
    </row>
    <row r="50" spans="1:10" ht="15.75" thickBo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46" zoomScaleNormal="100" workbookViewId="0">
      <selection activeCell="N59" sqref="N59"/>
    </sheetView>
  </sheetViews>
  <sheetFormatPr defaultRowHeight="15" x14ac:dyDescent="0.25"/>
  <cols>
    <col min="1" max="1" width="12.42578125" customWidth="1"/>
    <col min="2" max="2" width="26" customWidth="1"/>
    <col min="3" max="3" width="27.42578125" customWidth="1"/>
    <col min="4" max="4" width="26.7109375" customWidth="1"/>
    <col min="5" max="5" width="25.5703125" customWidth="1"/>
    <col min="6" max="11" width="9.28515625" customWidth="1"/>
  </cols>
  <sheetData>
    <row r="1" spans="1:10" x14ac:dyDescent="0.25">
      <c r="A1" t="s">
        <v>26</v>
      </c>
    </row>
    <row r="2" spans="1:10" x14ac:dyDescent="0.25">
      <c r="A2" t="s">
        <v>27</v>
      </c>
    </row>
    <row r="3" spans="1:10" x14ac:dyDescent="0.25">
      <c r="A3" t="s">
        <v>35</v>
      </c>
    </row>
    <row r="4" spans="1:10" x14ac:dyDescent="0.25">
      <c r="A4" t="s">
        <v>28</v>
      </c>
      <c r="B4" s="68" t="s">
        <v>106</v>
      </c>
    </row>
    <row r="5" spans="1:10" x14ac:dyDescent="0.25">
      <c r="A5" t="s">
        <v>38</v>
      </c>
      <c r="B5" s="23">
        <v>5</v>
      </c>
    </row>
    <row r="6" spans="1:10" ht="15.75" thickBot="1" x14ac:dyDescent="0.3">
      <c r="A6" s="11"/>
      <c r="B6" s="15"/>
      <c r="C6" s="11"/>
      <c r="D6" s="11"/>
      <c r="E6" s="11"/>
      <c r="F6" s="11"/>
      <c r="G6" s="11"/>
      <c r="H6" s="11"/>
      <c r="I6" s="11"/>
      <c r="J6" s="11"/>
    </row>
    <row r="7" spans="1:10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  <c r="J7" s="3"/>
    </row>
    <row r="8" spans="1:10" ht="45" x14ac:dyDescent="0.25">
      <c r="A8" s="2" t="s">
        <v>0</v>
      </c>
      <c r="B8" s="2" t="s">
        <v>3</v>
      </c>
      <c r="C8" s="3" t="s">
        <v>60</v>
      </c>
      <c r="D8" s="3" t="s">
        <v>53</v>
      </c>
      <c r="E8" s="6" t="s">
        <v>5</v>
      </c>
      <c r="F8" s="2"/>
      <c r="G8" s="2"/>
      <c r="H8" s="2"/>
      <c r="I8" s="2"/>
    </row>
    <row r="9" spans="1:10" x14ac:dyDescent="0.25">
      <c r="A9" t="s">
        <v>23</v>
      </c>
      <c r="B9" t="s">
        <v>24</v>
      </c>
      <c r="C9" s="50">
        <v>393</v>
      </c>
      <c r="D9" s="50">
        <v>0</v>
      </c>
      <c r="E9" s="51">
        <f>SUM(C9:D9)</f>
        <v>393</v>
      </c>
      <c r="F9" s="5"/>
    </row>
    <row r="10" spans="1:10" x14ac:dyDescent="0.25">
      <c r="A10" t="s">
        <v>109</v>
      </c>
      <c r="B10" t="s">
        <v>24</v>
      </c>
      <c r="C10" s="50">
        <v>5</v>
      </c>
      <c r="D10" s="50">
        <v>0</v>
      </c>
      <c r="E10" s="51">
        <f>SUM(C10:D10)</f>
        <v>5</v>
      </c>
      <c r="F10" s="5"/>
    </row>
    <row r="11" spans="1:10" x14ac:dyDescent="0.25">
      <c r="A11" t="s">
        <v>87</v>
      </c>
      <c r="B11" t="s">
        <v>24</v>
      </c>
      <c r="C11" s="50">
        <v>48</v>
      </c>
      <c r="D11" s="50">
        <v>0</v>
      </c>
      <c r="E11" s="92">
        <f>SUM(C11:D11)</f>
        <v>48</v>
      </c>
      <c r="F11" s="5"/>
    </row>
    <row r="12" spans="1:10" x14ac:dyDescent="0.25">
      <c r="B12" s="13" t="s">
        <v>5</v>
      </c>
      <c r="C12" s="51">
        <f>SUM(C9:C11)</f>
        <v>446</v>
      </c>
      <c r="D12" s="51">
        <f>SUM(D9:D11)</f>
        <v>0</v>
      </c>
      <c r="E12" s="52">
        <f>SUM(E9:E11)</f>
        <v>446</v>
      </c>
    </row>
    <row r="13" spans="1:10" ht="15.75" thickBot="1" x14ac:dyDescent="0.3">
      <c r="A13" s="11"/>
      <c r="B13" s="11"/>
      <c r="C13" s="53"/>
      <c r="D13" s="53"/>
      <c r="E13" s="53"/>
      <c r="F13" s="53"/>
      <c r="G13" s="11"/>
      <c r="H13" s="11"/>
      <c r="I13" s="11"/>
      <c r="J13" s="11"/>
    </row>
    <row r="14" spans="1:10" ht="18.75" x14ac:dyDescent="0.3">
      <c r="B14" s="18" t="s">
        <v>22</v>
      </c>
      <c r="C14" s="54" t="s">
        <v>47</v>
      </c>
      <c r="D14" s="55"/>
      <c r="E14" s="55"/>
      <c r="F14" s="55"/>
    </row>
    <row r="15" spans="1:10" ht="45" x14ac:dyDescent="0.25">
      <c r="A15" s="2" t="s">
        <v>0</v>
      </c>
      <c r="B15" s="2" t="s">
        <v>3</v>
      </c>
      <c r="C15" s="3" t="s">
        <v>60</v>
      </c>
      <c r="D15" s="3" t="s">
        <v>53</v>
      </c>
      <c r="E15" s="57" t="s">
        <v>5</v>
      </c>
    </row>
    <row r="16" spans="1:10" x14ac:dyDescent="0.25">
      <c r="A16" t="s">
        <v>23</v>
      </c>
      <c r="B16" t="s">
        <v>24</v>
      </c>
      <c r="C16" s="50">
        <v>9</v>
      </c>
      <c r="D16" s="50">
        <v>0</v>
      </c>
      <c r="E16" s="51">
        <f>SUM(C16:D16)</f>
        <v>9</v>
      </c>
    </row>
    <row r="17" spans="1:10" x14ac:dyDescent="0.25">
      <c r="A17" t="s">
        <v>109</v>
      </c>
      <c r="B17" t="s">
        <v>24</v>
      </c>
      <c r="C17" s="50">
        <v>4</v>
      </c>
      <c r="D17" s="50">
        <v>0</v>
      </c>
      <c r="E17" s="51">
        <f>SUM(C17:D17)</f>
        <v>4</v>
      </c>
    </row>
    <row r="18" spans="1:10" x14ac:dyDescent="0.25">
      <c r="A18" t="s">
        <v>87</v>
      </c>
      <c r="B18" t="s">
        <v>24</v>
      </c>
      <c r="C18" s="50">
        <v>0</v>
      </c>
      <c r="D18" s="50">
        <v>0</v>
      </c>
      <c r="E18" s="92">
        <f>SUM(C18:D18)</f>
        <v>0</v>
      </c>
    </row>
    <row r="19" spans="1:10" x14ac:dyDescent="0.25">
      <c r="B19" s="2" t="s">
        <v>5</v>
      </c>
      <c r="C19" s="51">
        <f>SUM(C16:C18)</f>
        <v>13</v>
      </c>
      <c r="D19" s="51">
        <f>SUM(D16:D18)</f>
        <v>0</v>
      </c>
      <c r="E19" s="52">
        <f>SUM(E16:E18)</f>
        <v>13</v>
      </c>
    </row>
    <row r="20" spans="1:10" ht="15.75" thickBo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37.5" x14ac:dyDescent="0.3">
      <c r="A21" s="3"/>
      <c r="B21" s="19" t="s">
        <v>78</v>
      </c>
      <c r="C21" s="36" t="s">
        <v>48</v>
      </c>
      <c r="E21" s="3"/>
      <c r="F21" s="3"/>
      <c r="G21" s="3"/>
      <c r="H21" s="3"/>
      <c r="I21" s="3"/>
      <c r="J21" s="3"/>
    </row>
    <row r="22" spans="1:10" ht="45" x14ac:dyDescent="0.25">
      <c r="A22" s="2"/>
      <c r="B22" s="2"/>
      <c r="C22" s="3" t="s">
        <v>60</v>
      </c>
      <c r="D22" s="3" t="s">
        <v>53</v>
      </c>
      <c r="E22" s="6" t="s">
        <v>5</v>
      </c>
      <c r="G22" s="2"/>
      <c r="H22" s="2"/>
      <c r="I22" s="2"/>
      <c r="J22" s="2"/>
    </row>
    <row r="23" spans="1:10" x14ac:dyDescent="0.25">
      <c r="C23" s="50">
        <v>232</v>
      </c>
      <c r="D23" s="50">
        <v>7</v>
      </c>
      <c r="E23" s="7">
        <f>SUM(C23:D23)</f>
        <v>239</v>
      </c>
      <c r="G23" s="5"/>
    </row>
    <row r="24" spans="1:10" ht="15.75" thickBot="1" x14ac:dyDescent="0.3">
      <c r="A24" s="11"/>
      <c r="B24" s="11"/>
      <c r="C24" s="53"/>
      <c r="D24" s="53"/>
      <c r="E24" s="11"/>
      <c r="F24" s="11"/>
      <c r="G24" s="11"/>
      <c r="H24" s="11"/>
      <c r="I24" s="11"/>
      <c r="J24" s="11"/>
    </row>
    <row r="25" spans="1:10" x14ac:dyDescent="0.25">
      <c r="A25" s="16"/>
      <c r="B25" s="16"/>
      <c r="C25" s="61"/>
      <c r="D25" s="61"/>
      <c r="E25" s="16"/>
      <c r="F25" s="16"/>
      <c r="G25" s="16"/>
      <c r="H25" s="16"/>
      <c r="I25" s="16"/>
      <c r="J25" s="16"/>
    </row>
    <row r="26" spans="1:10" ht="18.75" x14ac:dyDescent="0.3">
      <c r="A26" s="16"/>
      <c r="B26" s="18" t="s">
        <v>30</v>
      </c>
      <c r="C26" s="61"/>
      <c r="D26" s="61"/>
      <c r="E26" s="16"/>
      <c r="F26" s="16"/>
      <c r="G26" s="16"/>
    </row>
    <row r="27" spans="1:10" x14ac:dyDescent="0.25">
      <c r="A27" s="16"/>
      <c r="B27" s="17" t="s">
        <v>31</v>
      </c>
      <c r="C27" s="60">
        <v>18</v>
      </c>
      <c r="D27" s="55"/>
      <c r="E27" s="16"/>
      <c r="F27" s="16"/>
      <c r="G27" s="16"/>
    </row>
    <row r="28" spans="1:10" x14ac:dyDescent="0.25">
      <c r="A28" s="16"/>
      <c r="B28" s="20" t="s">
        <v>32</v>
      </c>
      <c r="C28" s="16"/>
      <c r="D28" s="16"/>
      <c r="E28" s="16"/>
      <c r="F28" s="16"/>
      <c r="G28" s="16"/>
    </row>
    <row r="29" spans="1:10" ht="15.75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8.75" x14ac:dyDescent="0.3">
      <c r="B30" s="18" t="s">
        <v>33</v>
      </c>
    </row>
    <row r="31" spans="1:10" x14ac:dyDescent="0.25">
      <c r="B31" s="2"/>
      <c r="C31" s="3" t="s">
        <v>102</v>
      </c>
      <c r="D31" t="s">
        <v>101</v>
      </c>
      <c r="E31" s="3" t="s">
        <v>7</v>
      </c>
      <c r="F31" s="3" t="s">
        <v>8</v>
      </c>
      <c r="G31" s="3" t="s">
        <v>16</v>
      </c>
      <c r="H31" s="3" t="s">
        <v>9</v>
      </c>
      <c r="I31" s="3" t="s">
        <v>10</v>
      </c>
      <c r="J31" s="3" t="s">
        <v>5</v>
      </c>
    </row>
    <row r="32" spans="1:10" x14ac:dyDescent="0.25">
      <c r="C32" s="4">
        <v>109</v>
      </c>
      <c r="D32" s="4">
        <v>19</v>
      </c>
      <c r="E32" s="4">
        <v>208</v>
      </c>
      <c r="F32" s="4">
        <v>141</v>
      </c>
      <c r="G32" s="4">
        <v>0</v>
      </c>
      <c r="H32" s="4">
        <v>0</v>
      </c>
      <c r="I32" s="4">
        <v>0</v>
      </c>
      <c r="J32" s="4">
        <f>SUM(C32:I32)</f>
        <v>477</v>
      </c>
    </row>
    <row r="33" spans="1:10" ht="15.75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8.75" x14ac:dyDescent="0.3">
      <c r="B34" s="18" t="s">
        <v>34</v>
      </c>
    </row>
    <row r="35" spans="1:10" x14ac:dyDescent="0.25">
      <c r="C35" t="s">
        <v>17</v>
      </c>
      <c r="D35" t="s">
        <v>8</v>
      </c>
      <c r="E35" t="s">
        <v>18</v>
      </c>
      <c r="F35" t="s">
        <v>19</v>
      </c>
      <c r="G35" t="s">
        <v>9</v>
      </c>
      <c r="H35" t="s">
        <v>10</v>
      </c>
      <c r="J35" t="s">
        <v>5</v>
      </c>
    </row>
    <row r="36" spans="1:10" x14ac:dyDescent="0.25">
      <c r="C36" s="4">
        <v>474</v>
      </c>
      <c r="D36" s="4">
        <v>3</v>
      </c>
      <c r="E36" s="4">
        <v>0</v>
      </c>
      <c r="F36" s="4">
        <v>0</v>
      </c>
      <c r="G36" s="4">
        <v>0</v>
      </c>
      <c r="H36" s="4">
        <v>0</v>
      </c>
      <c r="J36" s="4">
        <f>SUM(C36:H36)</f>
        <v>477</v>
      </c>
    </row>
    <row r="37" spans="1:10" ht="15.75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8.75" x14ac:dyDescent="0.3">
      <c r="A38" s="3"/>
      <c r="B38" s="19" t="s">
        <v>88</v>
      </c>
      <c r="C38" s="36"/>
      <c r="F38" s="3"/>
      <c r="G38" s="3"/>
      <c r="H38" s="3"/>
      <c r="I38" s="3"/>
      <c r="J38" s="3"/>
    </row>
    <row r="39" spans="1:10" x14ac:dyDescent="0.25">
      <c r="A39" s="2"/>
      <c r="B39" s="2" t="s">
        <v>91</v>
      </c>
      <c r="C39" s="36" t="s">
        <v>108</v>
      </c>
      <c r="G39" s="2"/>
      <c r="H39" s="2"/>
      <c r="I39" s="2"/>
      <c r="J39" s="2"/>
    </row>
    <row r="40" spans="1:10" x14ac:dyDescent="0.25">
      <c r="B40" t="s">
        <v>92</v>
      </c>
      <c r="C40" s="50">
        <v>628</v>
      </c>
      <c r="G40" s="5"/>
    </row>
    <row r="41" spans="1:10" x14ac:dyDescent="0.25">
      <c r="B41" t="s">
        <v>93</v>
      </c>
      <c r="C41" s="50">
        <v>70</v>
      </c>
      <c r="G41" s="5"/>
    </row>
    <row r="42" spans="1:10" x14ac:dyDescent="0.25">
      <c r="B42" t="s">
        <v>94</v>
      </c>
      <c r="C42" s="50">
        <v>0</v>
      </c>
      <c r="G42" s="5"/>
    </row>
    <row r="43" spans="1:10" x14ac:dyDescent="0.25">
      <c r="B43" s="13" t="s">
        <v>5</v>
      </c>
      <c r="C43" s="51">
        <f>SUM(C40:C42)</f>
        <v>698</v>
      </c>
    </row>
    <row r="44" spans="1:10" ht="15.75" thickBot="1" x14ac:dyDescent="0.3">
      <c r="A44" s="11"/>
      <c r="B44" s="11"/>
      <c r="C44" s="53"/>
      <c r="D44" s="11"/>
      <c r="E44" s="11"/>
      <c r="F44" s="11"/>
      <c r="G44" s="11"/>
      <c r="H44" s="11"/>
      <c r="I44" s="11"/>
      <c r="J44" s="11"/>
    </row>
    <row r="45" spans="1:10" ht="18.75" x14ac:dyDescent="0.3">
      <c r="A45" s="3"/>
      <c r="B45" s="19" t="s">
        <v>89</v>
      </c>
      <c r="C45" s="54"/>
      <c r="D45" s="3"/>
      <c r="E45" s="3"/>
      <c r="F45" s="3"/>
      <c r="G45" s="3"/>
      <c r="H45" s="3"/>
      <c r="I45" s="3"/>
      <c r="J45" s="3"/>
    </row>
    <row r="46" spans="1:10" x14ac:dyDescent="0.25">
      <c r="A46" s="2"/>
      <c r="B46" s="2" t="s">
        <v>90</v>
      </c>
      <c r="C46" s="54" t="s">
        <v>108</v>
      </c>
      <c r="G46" s="2"/>
      <c r="H46" s="2"/>
      <c r="I46" s="2"/>
      <c r="J46" s="2"/>
    </row>
    <row r="47" spans="1:10" x14ac:dyDescent="0.25">
      <c r="B47" t="s">
        <v>95</v>
      </c>
      <c r="C47" s="50">
        <v>343</v>
      </c>
      <c r="G47" s="5"/>
    </row>
    <row r="48" spans="1:10" x14ac:dyDescent="0.25">
      <c r="B48" t="s">
        <v>96</v>
      </c>
      <c r="C48" s="50">
        <v>355</v>
      </c>
      <c r="G48" s="5"/>
    </row>
    <row r="49" spans="1:10" x14ac:dyDescent="0.25">
      <c r="B49" s="13" t="s">
        <v>5</v>
      </c>
      <c r="C49" s="7">
        <f>SUM(C47:C48)</f>
        <v>698</v>
      </c>
    </row>
    <row r="50" spans="1:10" ht="15.75" thickBo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G59" sqref="G59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  <col min="7" max="10" width="9.140625" customWidth="1"/>
  </cols>
  <sheetData>
    <row r="1" spans="1:10" x14ac:dyDescent="0.25">
      <c r="A1" t="s">
        <v>26</v>
      </c>
    </row>
    <row r="2" spans="1:10" x14ac:dyDescent="0.25">
      <c r="A2" t="s">
        <v>27</v>
      </c>
    </row>
    <row r="3" spans="1:10" x14ac:dyDescent="0.25">
      <c r="A3" t="s">
        <v>35</v>
      </c>
    </row>
    <row r="4" spans="1:10" x14ac:dyDescent="0.25">
      <c r="A4" t="s">
        <v>28</v>
      </c>
      <c r="B4" s="68" t="s">
        <v>107</v>
      </c>
    </row>
    <row r="5" spans="1:10" x14ac:dyDescent="0.25">
      <c r="A5" t="s">
        <v>38</v>
      </c>
      <c r="B5" s="23">
        <v>5</v>
      </c>
    </row>
    <row r="6" spans="1:10" ht="15.75" thickBot="1" x14ac:dyDescent="0.3">
      <c r="A6" s="11"/>
      <c r="B6" s="15"/>
      <c r="C6" s="11"/>
      <c r="D6" s="11"/>
      <c r="E6" s="11"/>
      <c r="F6" s="11"/>
      <c r="G6" s="11"/>
      <c r="H6" s="11"/>
      <c r="I6" s="11"/>
      <c r="J6" s="11"/>
    </row>
    <row r="7" spans="1:10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  <c r="J7" s="3"/>
    </row>
    <row r="8" spans="1:10" ht="45" x14ac:dyDescent="0.25">
      <c r="A8" s="2" t="s">
        <v>0</v>
      </c>
      <c r="B8" s="2" t="s">
        <v>3</v>
      </c>
      <c r="C8" s="3" t="s">
        <v>60</v>
      </c>
      <c r="D8" s="3" t="s">
        <v>53</v>
      </c>
      <c r="E8" s="6" t="s">
        <v>5</v>
      </c>
      <c r="F8" s="2"/>
      <c r="G8" s="2"/>
      <c r="H8" s="2"/>
      <c r="I8" s="2"/>
    </row>
    <row r="9" spans="1:10" x14ac:dyDescent="0.25">
      <c r="A9" t="s">
        <v>23</v>
      </c>
      <c r="B9" t="s">
        <v>24</v>
      </c>
      <c r="C9" s="50">
        <v>490</v>
      </c>
      <c r="D9" s="50">
        <v>0</v>
      </c>
      <c r="E9" s="51">
        <f>SUM(C9:D9)</f>
        <v>490</v>
      </c>
      <c r="F9" s="5"/>
    </row>
    <row r="10" spans="1:10" x14ac:dyDescent="0.25">
      <c r="A10" t="s">
        <v>109</v>
      </c>
      <c r="B10" t="s">
        <v>24</v>
      </c>
      <c r="C10" s="50">
        <v>4</v>
      </c>
      <c r="D10" s="50">
        <v>0</v>
      </c>
      <c r="E10" s="51">
        <f>SUM(C10:D10)</f>
        <v>4</v>
      </c>
      <c r="F10" s="5"/>
    </row>
    <row r="11" spans="1:10" x14ac:dyDescent="0.25">
      <c r="A11" t="s">
        <v>87</v>
      </c>
      <c r="B11" t="s">
        <v>24</v>
      </c>
      <c r="C11" s="50">
        <v>61</v>
      </c>
      <c r="D11" s="50">
        <v>0</v>
      </c>
      <c r="E11" s="92">
        <f>SUM(C11:D11)</f>
        <v>61</v>
      </c>
      <c r="F11" s="5"/>
    </row>
    <row r="12" spans="1:10" x14ac:dyDescent="0.25">
      <c r="B12" s="13" t="s">
        <v>5</v>
      </c>
      <c r="C12" s="51">
        <f>SUM(C9:C11)</f>
        <v>555</v>
      </c>
      <c r="D12" s="51">
        <f>SUM(D9:D11)</f>
        <v>0</v>
      </c>
      <c r="E12" s="52">
        <f>SUM(E9:E11)</f>
        <v>555</v>
      </c>
    </row>
    <row r="13" spans="1:10" ht="15.75" thickBot="1" x14ac:dyDescent="0.3">
      <c r="A13" s="11"/>
      <c r="B13" s="11"/>
      <c r="C13" s="53"/>
      <c r="D13" s="53"/>
      <c r="E13" s="53"/>
      <c r="F13" s="53"/>
      <c r="G13" s="11"/>
      <c r="H13" s="11"/>
      <c r="I13" s="11"/>
      <c r="J13" s="11"/>
    </row>
    <row r="14" spans="1:10" ht="18.75" x14ac:dyDescent="0.3">
      <c r="B14" s="18" t="s">
        <v>22</v>
      </c>
      <c r="C14" s="54" t="s">
        <v>47</v>
      </c>
      <c r="D14" s="55"/>
      <c r="E14" s="55"/>
      <c r="F14" s="55"/>
    </row>
    <row r="15" spans="1:10" ht="45" x14ac:dyDescent="0.25">
      <c r="A15" s="2" t="s">
        <v>0</v>
      </c>
      <c r="B15" s="2" t="s">
        <v>3</v>
      </c>
      <c r="C15" s="3" t="s">
        <v>60</v>
      </c>
      <c r="D15" s="3" t="s">
        <v>53</v>
      </c>
      <c r="E15" s="57" t="s">
        <v>5</v>
      </c>
    </row>
    <row r="16" spans="1:10" x14ac:dyDescent="0.25">
      <c r="A16" t="s">
        <v>23</v>
      </c>
      <c r="B16" t="s">
        <v>24</v>
      </c>
      <c r="C16" s="50">
        <v>144</v>
      </c>
      <c r="D16" s="50">
        <v>0</v>
      </c>
      <c r="E16" s="51">
        <f>SUM(C16:D16)</f>
        <v>144</v>
      </c>
    </row>
    <row r="17" spans="1:10" x14ac:dyDescent="0.25">
      <c r="A17" t="s">
        <v>109</v>
      </c>
      <c r="B17" t="s">
        <v>24</v>
      </c>
      <c r="C17" s="50">
        <v>19</v>
      </c>
      <c r="D17" s="50">
        <v>0</v>
      </c>
      <c r="E17" s="51">
        <f>SUM(C17:D17)</f>
        <v>19</v>
      </c>
    </row>
    <row r="18" spans="1:10" x14ac:dyDescent="0.25">
      <c r="A18" t="s">
        <v>87</v>
      </c>
      <c r="B18" t="s">
        <v>24</v>
      </c>
      <c r="C18" s="50">
        <v>0</v>
      </c>
      <c r="D18" s="50">
        <v>0</v>
      </c>
      <c r="E18" s="92">
        <f>SUM(C18:D18)</f>
        <v>0</v>
      </c>
    </row>
    <row r="19" spans="1:10" x14ac:dyDescent="0.25">
      <c r="B19" s="1" t="s">
        <v>5</v>
      </c>
      <c r="C19" s="51">
        <f>SUM(C16:C18)</f>
        <v>163</v>
      </c>
      <c r="D19" s="51">
        <f>SUM(D16:D18)</f>
        <v>0</v>
      </c>
      <c r="E19" s="52">
        <f>SUM(E16:E18)</f>
        <v>163</v>
      </c>
    </row>
    <row r="20" spans="1:10" ht="15.75" thickBo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37.5" x14ac:dyDescent="0.3">
      <c r="A21" s="3"/>
      <c r="B21" s="19" t="s">
        <v>78</v>
      </c>
      <c r="C21" s="36" t="s">
        <v>48</v>
      </c>
      <c r="E21" s="3"/>
      <c r="F21" s="3"/>
      <c r="G21" s="3"/>
      <c r="H21" s="3"/>
      <c r="I21" s="3"/>
      <c r="J21" s="3"/>
    </row>
    <row r="22" spans="1:10" ht="45" x14ac:dyDescent="0.25">
      <c r="A22" s="2"/>
      <c r="B22" s="2"/>
      <c r="C22" s="3" t="s">
        <v>60</v>
      </c>
      <c r="D22" s="3" t="s">
        <v>53</v>
      </c>
      <c r="E22" s="6" t="s">
        <v>5</v>
      </c>
      <c r="G22" s="2"/>
      <c r="H22" s="2"/>
      <c r="I22" s="2"/>
      <c r="J22" s="2"/>
    </row>
    <row r="23" spans="1:10" x14ac:dyDescent="0.25">
      <c r="C23" s="50">
        <v>393</v>
      </c>
      <c r="D23" s="50">
        <v>17</v>
      </c>
      <c r="E23" s="7">
        <f>SUM(C23:D23)</f>
        <v>410</v>
      </c>
      <c r="G23" s="5"/>
    </row>
    <row r="24" spans="1:10" ht="15.75" thickBot="1" x14ac:dyDescent="0.3">
      <c r="A24" s="11"/>
      <c r="B24" s="11"/>
      <c r="C24" s="53"/>
      <c r="D24" s="53"/>
      <c r="E24" s="11"/>
      <c r="F24" s="11"/>
      <c r="G24" s="11"/>
      <c r="H24" s="11"/>
      <c r="I24" s="11"/>
      <c r="J24" s="11"/>
    </row>
    <row r="25" spans="1:10" x14ac:dyDescent="0.25">
      <c r="A25" s="16"/>
      <c r="B25" s="16"/>
      <c r="C25" s="61"/>
      <c r="D25" s="61"/>
      <c r="E25" s="16"/>
      <c r="F25" s="16"/>
      <c r="G25" s="16"/>
      <c r="H25" s="16"/>
      <c r="I25" s="16"/>
      <c r="J25" s="16"/>
    </row>
    <row r="26" spans="1:10" ht="18.75" x14ac:dyDescent="0.3">
      <c r="A26" s="16"/>
      <c r="B26" s="18" t="s">
        <v>30</v>
      </c>
      <c r="C26" s="61"/>
      <c r="D26" s="61"/>
      <c r="E26" s="16"/>
      <c r="F26" s="16"/>
      <c r="G26" s="16"/>
    </row>
    <row r="27" spans="1:10" x14ac:dyDescent="0.25">
      <c r="A27" s="16"/>
      <c r="B27" s="17" t="s">
        <v>31</v>
      </c>
      <c r="C27" s="60">
        <v>22</v>
      </c>
      <c r="D27" s="55"/>
      <c r="E27" s="16"/>
      <c r="F27" s="16"/>
      <c r="G27" s="16"/>
    </row>
    <row r="28" spans="1:10" x14ac:dyDescent="0.25">
      <c r="A28" s="16"/>
      <c r="B28" s="20" t="s">
        <v>32</v>
      </c>
      <c r="C28" s="16"/>
      <c r="D28" s="16"/>
      <c r="E28" s="16"/>
      <c r="F28" s="16"/>
      <c r="G28" s="16"/>
    </row>
    <row r="29" spans="1:10" ht="15.75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8.75" x14ac:dyDescent="0.3">
      <c r="B30" s="18" t="s">
        <v>33</v>
      </c>
    </row>
    <row r="31" spans="1:10" x14ac:dyDescent="0.25">
      <c r="B31" s="2"/>
      <c r="C31" s="3" t="s">
        <v>102</v>
      </c>
      <c r="D31" t="s">
        <v>101</v>
      </c>
      <c r="E31" s="3" t="s">
        <v>7</v>
      </c>
      <c r="F31" s="3" t="s">
        <v>8</v>
      </c>
      <c r="G31" s="3" t="s">
        <v>16</v>
      </c>
      <c r="H31" s="3" t="s">
        <v>9</v>
      </c>
      <c r="I31" s="3" t="s">
        <v>10</v>
      </c>
      <c r="J31" s="3" t="s">
        <v>5</v>
      </c>
    </row>
    <row r="32" spans="1:10" x14ac:dyDescent="0.25">
      <c r="C32" s="4">
        <v>106</v>
      </c>
      <c r="D32" s="4">
        <v>17</v>
      </c>
      <c r="E32" s="4">
        <v>404</v>
      </c>
      <c r="F32" s="4">
        <v>191</v>
      </c>
      <c r="G32" s="4">
        <v>0</v>
      </c>
      <c r="H32" s="4">
        <v>0</v>
      </c>
      <c r="I32" s="4">
        <v>0</v>
      </c>
      <c r="J32" s="4">
        <f>SUM(C32:I32)</f>
        <v>718</v>
      </c>
    </row>
    <row r="33" spans="1:10" ht="15.75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8.75" x14ac:dyDescent="0.3">
      <c r="B34" s="18" t="s">
        <v>34</v>
      </c>
    </row>
    <row r="35" spans="1:10" x14ac:dyDescent="0.25">
      <c r="C35" t="s">
        <v>17</v>
      </c>
      <c r="D35" t="s">
        <v>8</v>
      </c>
      <c r="E35" t="s">
        <v>18</v>
      </c>
      <c r="F35" t="s">
        <v>19</v>
      </c>
      <c r="G35" t="s">
        <v>9</v>
      </c>
      <c r="H35" t="s">
        <v>10</v>
      </c>
      <c r="J35" t="s">
        <v>5</v>
      </c>
    </row>
    <row r="36" spans="1:10" x14ac:dyDescent="0.25">
      <c r="C36" s="4">
        <v>707</v>
      </c>
      <c r="D36" s="4">
        <v>2</v>
      </c>
      <c r="E36" s="4">
        <v>9</v>
      </c>
      <c r="F36" s="4">
        <v>0</v>
      </c>
      <c r="G36" s="4">
        <v>0</v>
      </c>
      <c r="H36" s="4">
        <v>0</v>
      </c>
      <c r="J36" s="4">
        <f>SUM(C36:H36)</f>
        <v>718</v>
      </c>
    </row>
    <row r="37" spans="1:10" ht="15.75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8.75" x14ac:dyDescent="0.3">
      <c r="A38" s="3"/>
      <c r="B38" s="19" t="s">
        <v>88</v>
      </c>
      <c r="C38" s="36"/>
      <c r="D38" s="36"/>
      <c r="E38" s="48"/>
      <c r="F38" s="3"/>
      <c r="G38" s="3"/>
      <c r="H38" s="3"/>
      <c r="I38" s="3"/>
      <c r="J38" s="3"/>
    </row>
    <row r="39" spans="1:10" x14ac:dyDescent="0.25">
      <c r="A39" s="2"/>
      <c r="B39" s="2" t="s">
        <v>91</v>
      </c>
      <c r="C39" s="36" t="s">
        <v>47</v>
      </c>
      <c r="D39" s="36" t="s">
        <v>112</v>
      </c>
      <c r="E39" s="6" t="s">
        <v>5</v>
      </c>
      <c r="G39" s="2"/>
      <c r="H39" s="2"/>
      <c r="I39" s="2"/>
      <c r="J39" s="2"/>
    </row>
    <row r="40" spans="1:10" x14ac:dyDescent="0.25">
      <c r="B40" t="s">
        <v>92</v>
      </c>
      <c r="C40" s="50">
        <v>645</v>
      </c>
      <c r="D40" s="50">
        <v>396</v>
      </c>
      <c r="E40" s="7">
        <f>SUM(C40:D40)</f>
        <v>1041</v>
      </c>
      <c r="G40" s="5"/>
    </row>
    <row r="41" spans="1:10" x14ac:dyDescent="0.25">
      <c r="B41" t="s">
        <v>93</v>
      </c>
      <c r="C41" s="50">
        <v>73</v>
      </c>
      <c r="D41" s="50">
        <v>14</v>
      </c>
      <c r="E41" s="7">
        <f>SUM(C41:D41)</f>
        <v>87</v>
      </c>
      <c r="G41" s="5"/>
    </row>
    <row r="42" spans="1:10" x14ac:dyDescent="0.25">
      <c r="B42" t="s">
        <v>94</v>
      </c>
      <c r="C42" s="50">
        <v>0</v>
      </c>
      <c r="D42" s="50">
        <v>0</v>
      </c>
      <c r="E42" s="93">
        <f>SUM(C42:D42)</f>
        <v>0</v>
      </c>
      <c r="G42" s="5"/>
    </row>
    <row r="43" spans="1:10" x14ac:dyDescent="0.25">
      <c r="B43" s="13" t="s">
        <v>5</v>
      </c>
      <c r="C43" s="51">
        <f>SUM(C40:C42)</f>
        <v>718</v>
      </c>
      <c r="D43" s="51">
        <f>SUM(D40:D42)</f>
        <v>410</v>
      </c>
      <c r="E43" s="22">
        <f>SUM(E40:E42)</f>
        <v>1128</v>
      </c>
    </row>
    <row r="44" spans="1:10" ht="15.75" thickBot="1" x14ac:dyDescent="0.3">
      <c r="A44" s="11"/>
      <c r="B44" s="11"/>
      <c r="C44" s="53"/>
      <c r="D44" s="53"/>
      <c r="E44" s="11"/>
      <c r="F44" s="11"/>
      <c r="G44" s="11"/>
      <c r="H44" s="11"/>
      <c r="I44" s="11"/>
      <c r="J44" s="11"/>
    </row>
    <row r="45" spans="1:10" ht="18.75" x14ac:dyDescent="0.3">
      <c r="A45" s="3"/>
      <c r="B45" s="19" t="s">
        <v>89</v>
      </c>
      <c r="C45" s="54"/>
      <c r="D45" s="56"/>
      <c r="E45" s="3"/>
      <c r="F45" s="3"/>
      <c r="G45" s="3"/>
      <c r="H45" s="3"/>
      <c r="I45" s="3"/>
      <c r="J45" s="3"/>
    </row>
    <row r="46" spans="1:10" x14ac:dyDescent="0.25">
      <c r="A46" s="2"/>
      <c r="B46" s="2" t="s">
        <v>90</v>
      </c>
      <c r="C46" s="54" t="s">
        <v>47</v>
      </c>
      <c r="D46" s="54" t="s">
        <v>112</v>
      </c>
      <c r="E46" s="6" t="s">
        <v>5</v>
      </c>
      <c r="G46" s="2"/>
      <c r="H46" s="2"/>
      <c r="I46" s="2"/>
      <c r="J46" s="2"/>
    </row>
    <row r="47" spans="1:10" x14ac:dyDescent="0.25">
      <c r="B47" t="s">
        <v>95</v>
      </c>
      <c r="C47" s="50">
        <v>483</v>
      </c>
      <c r="D47" s="50">
        <v>139</v>
      </c>
      <c r="E47" s="7">
        <f>SUM(C47:D47)</f>
        <v>622</v>
      </c>
      <c r="G47" s="5"/>
    </row>
    <row r="48" spans="1:10" x14ac:dyDescent="0.25">
      <c r="B48" t="s">
        <v>96</v>
      </c>
      <c r="C48" s="50">
        <v>235</v>
      </c>
      <c r="D48" s="50">
        <v>271</v>
      </c>
      <c r="E48" s="93">
        <f>SUM(C48:D48)</f>
        <v>506</v>
      </c>
      <c r="G48" s="5"/>
    </row>
    <row r="49" spans="1:10" x14ac:dyDescent="0.25">
      <c r="B49" s="13" t="s">
        <v>5</v>
      </c>
      <c r="C49" s="7">
        <f>SUM(C47:C48)</f>
        <v>718</v>
      </c>
      <c r="D49" s="7">
        <f>SUM(D47:D48)</f>
        <v>410</v>
      </c>
      <c r="E49" s="22">
        <f>SUM(E47:E48)</f>
        <v>1128</v>
      </c>
    </row>
    <row r="50" spans="1:10" ht="15.75" thickBo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zoomScaleSheetLayoutView="100"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49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s="3" customFormat="1" ht="18.75" x14ac:dyDescent="0.3">
      <c r="B7" s="19" t="s">
        <v>21</v>
      </c>
      <c r="C7" s="36" t="s">
        <v>47</v>
      </c>
    </row>
    <row r="8" spans="1:9" s="2" customFormat="1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</row>
    <row r="9" spans="1:9" x14ac:dyDescent="0.25">
      <c r="A9" t="s">
        <v>23</v>
      </c>
      <c r="B9" t="s">
        <v>24</v>
      </c>
      <c r="C9" s="4">
        <v>363</v>
      </c>
      <c r="D9" s="10">
        <v>0</v>
      </c>
      <c r="E9" s="4">
        <v>0</v>
      </c>
      <c r="F9" s="7">
        <f>SUM(C9:E9)</f>
        <v>363</v>
      </c>
      <c r="G9" s="5"/>
    </row>
    <row r="10" spans="1:9" x14ac:dyDescent="0.25">
      <c r="A10" t="s">
        <v>25</v>
      </c>
      <c r="B10" t="s">
        <v>24</v>
      </c>
      <c r="C10" s="4">
        <v>4</v>
      </c>
      <c r="D10" s="10">
        <v>0</v>
      </c>
      <c r="E10" s="4">
        <v>0</v>
      </c>
      <c r="F10" s="7">
        <f t="shared" ref="F10:F12" si="0">SUM(C10:E10)</f>
        <v>4</v>
      </c>
      <c r="G10" s="5"/>
    </row>
    <row r="11" spans="1:9" x14ac:dyDescent="0.25">
      <c r="A11" t="s">
        <v>1</v>
      </c>
      <c r="B11" t="s">
        <v>24</v>
      </c>
      <c r="C11" s="4">
        <v>0</v>
      </c>
      <c r="D11" s="10">
        <v>4</v>
      </c>
      <c r="E11" s="4">
        <v>0</v>
      </c>
      <c r="F11" s="7">
        <f t="shared" si="0"/>
        <v>4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0</v>
      </c>
      <c r="E12" s="12">
        <v>0</v>
      </c>
      <c r="F12" s="7">
        <f t="shared" si="0"/>
        <v>0</v>
      </c>
      <c r="G12" s="5"/>
    </row>
    <row r="13" spans="1:9" x14ac:dyDescent="0.25">
      <c r="B13" s="13" t="s">
        <v>5</v>
      </c>
      <c r="C13" s="7">
        <f>SUM(C9:C12)</f>
        <v>367</v>
      </c>
      <c r="D13" s="7">
        <f t="shared" ref="D13:E13" si="1">SUM(D9:D12)</f>
        <v>4</v>
      </c>
      <c r="E13" s="7">
        <f t="shared" si="1"/>
        <v>0</v>
      </c>
      <c r="F13" s="22">
        <f>SUM(F9:F12)</f>
        <v>371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45</v>
      </c>
      <c r="D17" s="4">
        <v>0</v>
      </c>
      <c r="E17" s="4">
        <v>0</v>
      </c>
      <c r="F17" s="7">
        <f>SUM(C17:E17)</f>
        <v>45</v>
      </c>
    </row>
    <row r="18" spans="1:9" x14ac:dyDescent="0.25">
      <c r="A18" t="s">
        <v>25</v>
      </c>
      <c r="B18" t="s">
        <v>24</v>
      </c>
      <c r="C18" s="4">
        <v>5</v>
      </c>
      <c r="D18" s="4">
        <v>0</v>
      </c>
      <c r="E18" s="4">
        <v>0</v>
      </c>
      <c r="F18" s="7">
        <f t="shared" ref="F18:F20" si="2">SUM(C18:E18)</f>
        <v>5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50</v>
      </c>
      <c r="D21" s="7">
        <f t="shared" ref="D21:E21" si="3">SUM(D17:D20)</f>
        <v>0</v>
      </c>
      <c r="E21" s="7">
        <f t="shared" si="3"/>
        <v>0</v>
      </c>
      <c r="F21" s="22">
        <f>SUM(F17:F20)</f>
        <v>50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s="3" customFormat="1" ht="18.75" x14ac:dyDescent="0.3">
      <c r="B23" s="19" t="s">
        <v>21</v>
      </c>
      <c r="C23" s="36" t="s">
        <v>48</v>
      </c>
    </row>
    <row r="24" spans="1:9" s="2" customFormat="1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</row>
    <row r="25" spans="1:9" x14ac:dyDescent="0.25">
      <c r="A25" t="s">
        <v>23</v>
      </c>
      <c r="B25" t="s">
        <v>24</v>
      </c>
      <c r="C25" s="4">
        <v>326</v>
      </c>
      <c r="D25" s="10">
        <v>0</v>
      </c>
      <c r="E25" s="4">
        <v>0</v>
      </c>
      <c r="F25" s="7">
        <f>SUM(C25:E25)</f>
        <v>326</v>
      </c>
      <c r="G25" s="5"/>
    </row>
    <row r="26" spans="1:9" x14ac:dyDescent="0.25">
      <c r="A26" t="s">
        <v>25</v>
      </c>
      <c r="B26" t="s">
        <v>24</v>
      </c>
      <c r="C26" s="4">
        <v>8</v>
      </c>
      <c r="D26" s="10">
        <v>1</v>
      </c>
      <c r="E26" s="4">
        <v>0</v>
      </c>
      <c r="F26" s="7">
        <f t="shared" ref="F26:F28" si="4">SUM(C26:E26)</f>
        <v>9</v>
      </c>
      <c r="G26" s="5"/>
    </row>
    <row r="27" spans="1:9" x14ac:dyDescent="0.25">
      <c r="A27" t="s">
        <v>1</v>
      </c>
      <c r="B27" t="s">
        <v>24</v>
      </c>
      <c r="C27" s="4">
        <v>1</v>
      </c>
      <c r="D27" s="10">
        <v>3</v>
      </c>
      <c r="E27" s="4">
        <v>0</v>
      </c>
      <c r="F27" s="7">
        <f t="shared" si="4"/>
        <v>4</v>
      </c>
      <c r="G27" s="5"/>
    </row>
    <row r="28" spans="1:9" x14ac:dyDescent="0.25">
      <c r="A28" t="s">
        <v>2</v>
      </c>
      <c r="B28" t="s">
        <v>24</v>
      </c>
      <c r="C28" s="4">
        <v>0</v>
      </c>
      <c r="D28" s="10">
        <v>0</v>
      </c>
      <c r="E28" s="12">
        <v>0</v>
      </c>
      <c r="F28" s="7">
        <f t="shared" si="4"/>
        <v>0</v>
      </c>
      <c r="G28" s="5"/>
    </row>
    <row r="29" spans="1:9" x14ac:dyDescent="0.25">
      <c r="B29" s="13" t="s">
        <v>5</v>
      </c>
      <c r="C29" s="7">
        <f>SUM(C25:C28)</f>
        <v>335</v>
      </c>
      <c r="D29" s="7">
        <f t="shared" ref="D29:E29" si="5">SUM(D25:D28)</f>
        <v>4</v>
      </c>
      <c r="E29" s="7">
        <f t="shared" si="5"/>
        <v>0</v>
      </c>
      <c r="F29" s="22">
        <f>SUM(F25:F28)</f>
        <v>339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2</v>
      </c>
      <c r="D33" s="4">
        <v>0</v>
      </c>
      <c r="E33" s="4">
        <v>0</v>
      </c>
      <c r="F33" s="7">
        <f>SUM(C33:E33)</f>
        <v>2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2</v>
      </c>
      <c r="D37" s="7">
        <f t="shared" ref="D37:E37" si="7">SUM(D33:D36)</f>
        <v>0</v>
      </c>
      <c r="E37" s="7">
        <f t="shared" si="7"/>
        <v>0</v>
      </c>
      <c r="F37" s="22">
        <f>SUM(F33:F36)</f>
        <v>2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9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0</v>
      </c>
      <c r="D46" s="4">
        <v>0</v>
      </c>
      <c r="E46" s="4">
        <v>134</v>
      </c>
      <c r="F46" s="4">
        <v>0</v>
      </c>
      <c r="G46" s="4">
        <v>0</v>
      </c>
      <c r="H46" s="4">
        <v>0</v>
      </c>
      <c r="I46" s="7">
        <f>SUM(C46:H46)</f>
        <v>134</v>
      </c>
    </row>
    <row r="47" spans="1:9" x14ac:dyDescent="0.25">
      <c r="B47" t="s">
        <v>14</v>
      </c>
      <c r="C47" s="4">
        <v>124</v>
      </c>
      <c r="D47" s="4">
        <v>168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292</v>
      </c>
    </row>
    <row r="48" spans="1:9" x14ac:dyDescent="0.25">
      <c r="B48" t="s">
        <v>13</v>
      </c>
      <c r="C48" s="4">
        <v>0</v>
      </c>
      <c r="D48" s="4">
        <v>4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4</v>
      </c>
    </row>
    <row r="49" spans="1:10" x14ac:dyDescent="0.25">
      <c r="B49" t="s">
        <v>15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0</v>
      </c>
    </row>
    <row r="50" spans="1:10" x14ac:dyDescent="0.25">
      <c r="B50" s="1" t="s">
        <v>5</v>
      </c>
      <c r="C50" s="7">
        <f>SUM(C46:C49)</f>
        <v>124</v>
      </c>
      <c r="D50" s="7">
        <f t="shared" ref="D50:H50" si="9">SUM(D46:D49)</f>
        <v>172</v>
      </c>
      <c r="E50" s="7">
        <f t="shared" si="9"/>
        <v>134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22">
        <f>SUM(I46:I49)</f>
        <v>430</v>
      </c>
    </row>
    <row r="52" spans="1:10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10" ht="18.75" x14ac:dyDescent="0.3">
      <c r="B53" s="18" t="s">
        <v>34</v>
      </c>
    </row>
    <row r="54" spans="1:10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  <c r="J54" s="9"/>
    </row>
    <row r="55" spans="1:10" x14ac:dyDescent="0.25">
      <c r="B55" t="s">
        <v>58</v>
      </c>
      <c r="C55" s="4">
        <v>370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7">
        <f>SUM(C55:H55)</f>
        <v>370</v>
      </c>
      <c r="J55" s="5"/>
    </row>
    <row r="56" spans="1:10" x14ac:dyDescent="0.25">
      <c r="B56" t="s">
        <v>20</v>
      </c>
      <c r="C56" s="4">
        <v>0</v>
      </c>
      <c r="D56" s="4">
        <v>25</v>
      </c>
      <c r="E56" s="4">
        <v>35</v>
      </c>
      <c r="F56" s="4">
        <v>0</v>
      </c>
      <c r="G56" s="4">
        <v>0</v>
      </c>
      <c r="H56" s="4">
        <v>0</v>
      </c>
      <c r="I56" s="7">
        <f t="shared" ref="I56" si="10">SUM(C56:H56)</f>
        <v>60</v>
      </c>
      <c r="J56" s="5"/>
    </row>
    <row r="57" spans="1:10" x14ac:dyDescent="0.25">
      <c r="B57" s="1" t="s">
        <v>5</v>
      </c>
      <c r="C57" s="7">
        <f>SUM(C53:C56)</f>
        <v>370</v>
      </c>
      <c r="D57" s="7">
        <f t="shared" ref="D57:H57" si="11">SUM(D53:D56)</f>
        <v>25</v>
      </c>
      <c r="E57" s="7">
        <f t="shared" si="11"/>
        <v>35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22">
        <f>SUM(I53:I56)</f>
        <v>430</v>
      </c>
      <c r="J57" s="5"/>
    </row>
    <row r="58" spans="1:10" x14ac:dyDescent="0.25">
      <c r="I58" s="8"/>
      <c r="J58" s="5"/>
    </row>
    <row r="59" spans="1:10" x14ac:dyDescent="0.25">
      <c r="I59" s="8"/>
      <c r="J59" s="8"/>
    </row>
  </sheetData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zoomScaleSheetLayoutView="100"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55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s="3" customFormat="1" ht="18.75" x14ac:dyDescent="0.3">
      <c r="B7" s="19" t="s">
        <v>21</v>
      </c>
      <c r="C7" s="36" t="s">
        <v>47</v>
      </c>
    </row>
    <row r="8" spans="1:9" s="2" customFormat="1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</row>
    <row r="9" spans="1:9" x14ac:dyDescent="0.25">
      <c r="A9" t="s">
        <v>23</v>
      </c>
      <c r="B9" t="s">
        <v>24</v>
      </c>
      <c r="C9" s="4">
        <v>286</v>
      </c>
      <c r="D9" s="10">
        <v>0</v>
      </c>
      <c r="E9" s="4">
        <v>0</v>
      </c>
      <c r="F9" s="7">
        <f>SUM(C9:E9)</f>
        <v>286</v>
      </c>
      <c r="G9" s="5"/>
    </row>
    <row r="10" spans="1:9" x14ac:dyDescent="0.25">
      <c r="A10" t="s">
        <v>25</v>
      </c>
      <c r="B10" t="s">
        <v>24</v>
      </c>
      <c r="C10" s="4">
        <v>1</v>
      </c>
      <c r="D10" s="10">
        <v>0</v>
      </c>
      <c r="E10" s="4">
        <v>0</v>
      </c>
      <c r="F10" s="7">
        <f t="shared" ref="F10:F12" si="0">SUM(C10:E10)</f>
        <v>1</v>
      </c>
      <c r="G10" s="5"/>
    </row>
    <row r="11" spans="1:9" x14ac:dyDescent="0.25">
      <c r="A11" t="s">
        <v>1</v>
      </c>
      <c r="B11" t="s">
        <v>24</v>
      </c>
      <c r="C11" s="4">
        <v>0</v>
      </c>
      <c r="D11" s="10">
        <v>0</v>
      </c>
      <c r="E11" s="4">
        <v>0</v>
      </c>
      <c r="F11" s="7">
        <f t="shared" si="0"/>
        <v>0</v>
      </c>
      <c r="G11" s="5"/>
    </row>
    <row r="12" spans="1:9" x14ac:dyDescent="0.25">
      <c r="A12" t="s">
        <v>2</v>
      </c>
      <c r="B12" t="s">
        <v>24</v>
      </c>
      <c r="C12" s="4">
        <v>5</v>
      </c>
      <c r="D12" s="10">
        <v>0</v>
      </c>
      <c r="E12" s="12">
        <v>0</v>
      </c>
      <c r="F12" s="7">
        <f t="shared" si="0"/>
        <v>5</v>
      </c>
      <c r="G12" s="5"/>
    </row>
    <row r="13" spans="1:9" x14ac:dyDescent="0.25">
      <c r="B13" s="13" t="s">
        <v>5</v>
      </c>
      <c r="C13" s="7">
        <f>SUM(C9:C12)</f>
        <v>292</v>
      </c>
      <c r="D13" s="7">
        <f t="shared" ref="D13:E13" si="1">SUM(D9:D12)</f>
        <v>0</v>
      </c>
      <c r="E13" s="7">
        <f t="shared" si="1"/>
        <v>0</v>
      </c>
      <c r="F13" s="22">
        <f>SUM(F9:F12)</f>
        <v>292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13</v>
      </c>
      <c r="D17" s="4">
        <v>0</v>
      </c>
      <c r="E17" s="4">
        <v>0</v>
      </c>
      <c r="F17" s="7">
        <f>SUM(C17:E17)</f>
        <v>13</v>
      </c>
    </row>
    <row r="18" spans="1:9" x14ac:dyDescent="0.25">
      <c r="A18" t="s">
        <v>25</v>
      </c>
      <c r="B18" t="s">
        <v>24</v>
      </c>
      <c r="C18" s="4">
        <v>13</v>
      </c>
      <c r="D18" s="4">
        <v>0</v>
      </c>
      <c r="E18" s="4">
        <v>0</v>
      </c>
      <c r="F18" s="7">
        <f t="shared" ref="F18:F20" si="2">SUM(C18:E18)</f>
        <v>13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26</v>
      </c>
      <c r="D21" s="7">
        <f t="shared" ref="D21:E21" si="3">SUM(D17:D20)</f>
        <v>0</v>
      </c>
      <c r="E21" s="7">
        <f t="shared" si="3"/>
        <v>0</v>
      </c>
      <c r="F21" s="22">
        <f>SUM(F17:F20)</f>
        <v>26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s="3" customFormat="1" ht="18.75" x14ac:dyDescent="0.3">
      <c r="B23" s="19" t="s">
        <v>21</v>
      </c>
      <c r="C23" s="36" t="s">
        <v>48</v>
      </c>
    </row>
    <row r="24" spans="1:9" s="2" customFormat="1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</row>
    <row r="25" spans="1:9" x14ac:dyDescent="0.25">
      <c r="A25" t="s">
        <v>23</v>
      </c>
      <c r="B25" t="s">
        <v>24</v>
      </c>
      <c r="C25" s="4">
        <v>208</v>
      </c>
      <c r="D25" s="10">
        <v>0</v>
      </c>
      <c r="E25" s="4">
        <v>0</v>
      </c>
      <c r="F25" s="7">
        <f>SUM(C25:E25)</f>
        <v>208</v>
      </c>
      <c r="G25" s="5"/>
    </row>
    <row r="26" spans="1:9" x14ac:dyDescent="0.25">
      <c r="A26" t="s">
        <v>25</v>
      </c>
      <c r="B26" t="s">
        <v>24</v>
      </c>
      <c r="C26" s="4">
        <v>13</v>
      </c>
      <c r="D26" s="10">
        <v>0</v>
      </c>
      <c r="E26" s="4">
        <v>0</v>
      </c>
      <c r="F26" s="7">
        <f t="shared" ref="F26:F28" si="4">SUM(C26:E26)</f>
        <v>13</v>
      </c>
      <c r="G26" s="5"/>
    </row>
    <row r="27" spans="1:9" x14ac:dyDescent="0.25">
      <c r="A27" t="s">
        <v>1</v>
      </c>
      <c r="B27" t="s">
        <v>24</v>
      </c>
      <c r="C27" s="4">
        <v>5</v>
      </c>
      <c r="D27" s="10">
        <v>0</v>
      </c>
      <c r="E27" s="4">
        <v>0</v>
      </c>
      <c r="F27" s="7">
        <f t="shared" si="4"/>
        <v>5</v>
      </c>
      <c r="G27" s="5"/>
    </row>
    <row r="28" spans="1:9" x14ac:dyDescent="0.25">
      <c r="A28" t="s">
        <v>2</v>
      </c>
      <c r="B28" t="s">
        <v>24</v>
      </c>
      <c r="C28" s="4">
        <v>0</v>
      </c>
      <c r="D28" s="10">
        <v>1</v>
      </c>
      <c r="E28" s="12">
        <v>0</v>
      </c>
      <c r="F28" s="7">
        <f t="shared" si="4"/>
        <v>1</v>
      </c>
      <c r="G28" s="5"/>
    </row>
    <row r="29" spans="1:9" x14ac:dyDescent="0.25">
      <c r="B29" s="13" t="s">
        <v>5</v>
      </c>
      <c r="C29" s="7">
        <f>SUM(C25:C28)</f>
        <v>226</v>
      </c>
      <c r="D29" s="7">
        <f t="shared" ref="D29:E29" si="5">SUM(D25:D28)</f>
        <v>1</v>
      </c>
      <c r="E29" s="7">
        <f t="shared" si="5"/>
        <v>0</v>
      </c>
      <c r="F29" s="22">
        <f>SUM(F25:F28)</f>
        <v>227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0</v>
      </c>
      <c r="D33" s="4">
        <v>0</v>
      </c>
      <c r="E33" s="4">
        <v>0</v>
      </c>
      <c r="F33" s="7">
        <f>SUM(C33:E33)</f>
        <v>0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0</v>
      </c>
      <c r="D37" s="7">
        <f t="shared" ref="D37:E37" si="7">SUM(D33:D36)</f>
        <v>0</v>
      </c>
      <c r="E37" s="7">
        <f t="shared" si="7"/>
        <v>0</v>
      </c>
      <c r="F37" s="22">
        <f>SUM(F33:F36)</f>
        <v>0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11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0</v>
      </c>
      <c r="D46" s="4">
        <v>0</v>
      </c>
      <c r="E46" s="4">
        <v>112</v>
      </c>
      <c r="F46" s="4">
        <v>0</v>
      </c>
      <c r="G46" s="4">
        <v>0</v>
      </c>
      <c r="H46" s="4">
        <v>0</v>
      </c>
      <c r="I46" s="7">
        <f>SUM(C46:H46)</f>
        <v>112</v>
      </c>
    </row>
    <row r="47" spans="1:9" x14ac:dyDescent="0.25">
      <c r="B47" t="s">
        <v>14</v>
      </c>
      <c r="C47" s="4">
        <v>52</v>
      </c>
      <c r="D47" s="4">
        <v>160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212</v>
      </c>
    </row>
    <row r="48" spans="1:9" x14ac:dyDescent="0.25">
      <c r="B48" t="s">
        <v>13</v>
      </c>
      <c r="C48" s="4">
        <v>0</v>
      </c>
      <c r="D48" s="4">
        <v>5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5</v>
      </c>
    </row>
    <row r="49" spans="1:10" x14ac:dyDescent="0.25">
      <c r="B49" t="s">
        <v>15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0</v>
      </c>
    </row>
    <row r="50" spans="1:10" x14ac:dyDescent="0.25">
      <c r="B50" s="1" t="s">
        <v>5</v>
      </c>
      <c r="C50" s="7">
        <f>SUM(C46:C49)</f>
        <v>52</v>
      </c>
      <c r="D50" s="7">
        <f t="shared" ref="D50:H50" si="9">SUM(D46:D49)</f>
        <v>165</v>
      </c>
      <c r="E50" s="7">
        <f t="shared" si="9"/>
        <v>112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22">
        <f>SUM(I46:I49)</f>
        <v>329</v>
      </c>
    </row>
    <row r="52" spans="1:10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10" ht="18.75" x14ac:dyDescent="0.3">
      <c r="B53" s="18" t="s">
        <v>34</v>
      </c>
    </row>
    <row r="54" spans="1:10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  <c r="J54" s="9"/>
    </row>
    <row r="55" spans="1:10" x14ac:dyDescent="0.25">
      <c r="B55" t="s">
        <v>58</v>
      </c>
      <c r="C55" s="4">
        <v>297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7">
        <f>SUM(C55:H55)</f>
        <v>297</v>
      </c>
      <c r="J55" s="5"/>
    </row>
    <row r="56" spans="1:10" x14ac:dyDescent="0.25">
      <c r="B56" t="s">
        <v>20</v>
      </c>
      <c r="C56" s="4">
        <v>0</v>
      </c>
      <c r="D56" s="4">
        <v>21</v>
      </c>
      <c r="E56" s="4">
        <v>11</v>
      </c>
      <c r="F56" s="4">
        <v>0</v>
      </c>
      <c r="G56" s="4">
        <v>0</v>
      </c>
      <c r="H56" s="4">
        <v>0</v>
      </c>
      <c r="I56" s="7">
        <f t="shared" ref="I56" si="10">SUM(C56:H56)</f>
        <v>32</v>
      </c>
      <c r="J56" s="5"/>
    </row>
    <row r="57" spans="1:10" x14ac:dyDescent="0.25">
      <c r="B57" s="1" t="s">
        <v>5</v>
      </c>
      <c r="C57" s="7">
        <f>SUM(C53:C56)</f>
        <v>297</v>
      </c>
      <c r="D57" s="7">
        <f t="shared" ref="D57:H57" si="11">SUM(D53:D56)</f>
        <v>21</v>
      </c>
      <c r="E57" s="7">
        <f t="shared" si="11"/>
        <v>11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22">
        <f>SUM(I53:I56)</f>
        <v>329</v>
      </c>
      <c r="J57" s="5"/>
    </row>
    <row r="58" spans="1:10" x14ac:dyDescent="0.25">
      <c r="I58" s="8"/>
      <c r="J58" s="5"/>
    </row>
    <row r="59" spans="1:10" x14ac:dyDescent="0.25">
      <c r="I59" s="8"/>
      <c r="J59" s="8"/>
    </row>
  </sheetData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zoomScaleSheetLayoutView="100"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57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s="3" customFormat="1" ht="18.75" x14ac:dyDescent="0.3">
      <c r="B7" s="19" t="s">
        <v>21</v>
      </c>
      <c r="C7" s="36" t="s">
        <v>47</v>
      </c>
    </row>
    <row r="8" spans="1:9" s="2" customFormat="1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</row>
    <row r="9" spans="1:9" x14ac:dyDescent="0.25">
      <c r="A9" t="s">
        <v>23</v>
      </c>
      <c r="B9" t="s">
        <v>24</v>
      </c>
      <c r="C9" s="4">
        <v>485</v>
      </c>
      <c r="D9" s="10">
        <v>0</v>
      </c>
      <c r="E9" s="4">
        <v>0</v>
      </c>
      <c r="F9" s="7">
        <f>SUM(C9:E9)</f>
        <v>485</v>
      </c>
      <c r="G9" s="5"/>
    </row>
    <row r="10" spans="1:9" x14ac:dyDescent="0.25">
      <c r="A10" t="s">
        <v>25</v>
      </c>
      <c r="B10" t="s">
        <v>24</v>
      </c>
      <c r="C10" s="4">
        <v>3</v>
      </c>
      <c r="D10" s="10">
        <v>0</v>
      </c>
      <c r="E10" s="4">
        <v>0</v>
      </c>
      <c r="F10" s="7">
        <f t="shared" ref="F10:F12" si="0">SUM(C10:E10)</f>
        <v>3</v>
      </c>
      <c r="G10" s="5"/>
    </row>
    <row r="11" spans="1:9" x14ac:dyDescent="0.25">
      <c r="A11" t="s">
        <v>1</v>
      </c>
      <c r="B11" t="s">
        <v>24</v>
      </c>
      <c r="C11" s="4">
        <v>1</v>
      </c>
      <c r="D11" s="10">
        <v>0</v>
      </c>
      <c r="E11" s="4">
        <v>0</v>
      </c>
      <c r="F11" s="7">
        <f t="shared" si="0"/>
        <v>1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6</v>
      </c>
      <c r="E12" s="12">
        <v>0</v>
      </c>
      <c r="F12" s="7">
        <f t="shared" si="0"/>
        <v>6</v>
      </c>
      <c r="G12" s="5"/>
    </row>
    <row r="13" spans="1:9" x14ac:dyDescent="0.25">
      <c r="B13" s="13" t="s">
        <v>5</v>
      </c>
      <c r="C13" s="7">
        <f>SUM(C9:C12)</f>
        <v>489</v>
      </c>
      <c r="D13" s="7">
        <f t="shared" ref="D13:E13" si="1">SUM(D9:D12)</f>
        <v>6</v>
      </c>
      <c r="E13" s="7">
        <f t="shared" si="1"/>
        <v>0</v>
      </c>
      <c r="F13" s="22">
        <f>SUM(F9:F12)</f>
        <v>495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46</v>
      </c>
      <c r="D17" s="4">
        <v>0</v>
      </c>
      <c r="E17" s="4">
        <v>0</v>
      </c>
      <c r="F17" s="7">
        <f>SUM(C17:E17)</f>
        <v>46</v>
      </c>
    </row>
    <row r="18" spans="1:9" x14ac:dyDescent="0.25">
      <c r="A18" t="s">
        <v>25</v>
      </c>
      <c r="B18" t="s">
        <v>24</v>
      </c>
      <c r="C18" s="4">
        <v>22</v>
      </c>
      <c r="D18" s="4">
        <v>0</v>
      </c>
      <c r="E18" s="4">
        <v>0</v>
      </c>
      <c r="F18" s="7">
        <f t="shared" ref="F18:F20" si="2">SUM(C18:E18)</f>
        <v>22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68</v>
      </c>
      <c r="D21" s="7">
        <f t="shared" ref="D21:E21" si="3">SUM(D17:D20)</f>
        <v>0</v>
      </c>
      <c r="E21" s="7">
        <f t="shared" si="3"/>
        <v>0</v>
      </c>
      <c r="F21" s="22">
        <f>SUM(F17:F20)</f>
        <v>68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s="3" customFormat="1" ht="18.75" x14ac:dyDescent="0.3">
      <c r="B23" s="19" t="s">
        <v>21</v>
      </c>
      <c r="C23" s="36" t="s">
        <v>48</v>
      </c>
    </row>
    <row r="24" spans="1:9" s="2" customFormat="1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</row>
    <row r="25" spans="1:9" x14ac:dyDescent="0.25">
      <c r="A25" t="s">
        <v>23</v>
      </c>
      <c r="B25" t="s">
        <v>24</v>
      </c>
      <c r="C25" s="4">
        <v>187</v>
      </c>
      <c r="D25" s="10">
        <v>0</v>
      </c>
      <c r="E25" s="4">
        <v>0</v>
      </c>
      <c r="F25" s="7">
        <f>SUM(C25:E25)</f>
        <v>187</v>
      </c>
      <c r="G25" s="5"/>
    </row>
    <row r="26" spans="1:9" x14ac:dyDescent="0.25">
      <c r="A26" t="s">
        <v>25</v>
      </c>
      <c r="B26" t="s">
        <v>24</v>
      </c>
      <c r="C26" s="4">
        <v>1</v>
      </c>
      <c r="D26" s="10">
        <v>0</v>
      </c>
      <c r="E26" s="4">
        <v>0</v>
      </c>
      <c r="F26" s="7">
        <f t="shared" ref="F26:F28" si="4">SUM(C26:E26)</f>
        <v>1</v>
      </c>
      <c r="G26" s="5"/>
    </row>
    <row r="27" spans="1:9" x14ac:dyDescent="0.25">
      <c r="A27" t="s">
        <v>1</v>
      </c>
      <c r="B27" t="s">
        <v>24</v>
      </c>
      <c r="C27" s="4">
        <v>1</v>
      </c>
      <c r="D27" s="10">
        <v>0</v>
      </c>
      <c r="E27" s="4">
        <v>0</v>
      </c>
      <c r="F27" s="7">
        <f t="shared" si="4"/>
        <v>1</v>
      </c>
      <c r="G27" s="5"/>
    </row>
    <row r="28" spans="1:9" x14ac:dyDescent="0.25">
      <c r="A28" t="s">
        <v>2</v>
      </c>
      <c r="B28" t="s">
        <v>24</v>
      </c>
      <c r="C28" s="4">
        <v>0</v>
      </c>
      <c r="D28" s="10">
        <v>3</v>
      </c>
      <c r="E28" s="12">
        <v>0</v>
      </c>
      <c r="F28" s="7">
        <f t="shared" si="4"/>
        <v>3</v>
      </c>
      <c r="G28" s="5"/>
    </row>
    <row r="29" spans="1:9" x14ac:dyDescent="0.25">
      <c r="B29" s="13" t="s">
        <v>5</v>
      </c>
      <c r="C29" s="7">
        <f>SUM(C25:C28)</f>
        <v>189</v>
      </c>
      <c r="D29" s="7">
        <f t="shared" ref="D29:E29" si="5">SUM(D25:D28)</f>
        <v>3</v>
      </c>
      <c r="E29" s="7">
        <f t="shared" si="5"/>
        <v>0</v>
      </c>
      <c r="F29" s="22">
        <f>SUM(F25:F28)</f>
        <v>192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0</v>
      </c>
      <c r="D33" s="4">
        <v>0</v>
      </c>
      <c r="E33" s="4">
        <v>0</v>
      </c>
      <c r="F33" s="7">
        <f>SUM(C33:E33)</f>
        <v>0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0</v>
      </c>
      <c r="D37" s="7">
        <f t="shared" ref="D37:E37" si="7">SUM(D33:D36)</f>
        <v>0</v>
      </c>
      <c r="E37" s="7">
        <f t="shared" si="7"/>
        <v>0</v>
      </c>
      <c r="F37" s="22">
        <f>SUM(F33:F36)</f>
        <v>0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20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0</v>
      </c>
      <c r="D46" s="4">
        <v>0</v>
      </c>
      <c r="E46" s="4">
        <v>151</v>
      </c>
      <c r="F46" s="4">
        <v>0</v>
      </c>
      <c r="G46" s="4">
        <v>0</v>
      </c>
      <c r="H46" s="4">
        <v>0</v>
      </c>
      <c r="I46" s="7">
        <f>SUM(C46:H46)</f>
        <v>151</v>
      </c>
    </row>
    <row r="47" spans="1:9" x14ac:dyDescent="0.25">
      <c r="B47" t="s">
        <v>14</v>
      </c>
      <c r="C47" s="4">
        <v>118</v>
      </c>
      <c r="D47" s="4">
        <v>308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426</v>
      </c>
    </row>
    <row r="48" spans="1:9" x14ac:dyDescent="0.25">
      <c r="B48" t="s">
        <v>13</v>
      </c>
      <c r="C48" s="4">
        <v>0</v>
      </c>
      <c r="D48" s="4">
        <v>1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1</v>
      </c>
    </row>
    <row r="49" spans="1:10" x14ac:dyDescent="0.25">
      <c r="B49" t="s">
        <v>15</v>
      </c>
      <c r="C49" s="4">
        <v>0</v>
      </c>
      <c r="D49" s="4">
        <v>5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5</v>
      </c>
    </row>
    <row r="50" spans="1:10" x14ac:dyDescent="0.25">
      <c r="B50" s="1" t="s">
        <v>5</v>
      </c>
      <c r="C50" s="7">
        <f>SUM(C46:C49)</f>
        <v>118</v>
      </c>
      <c r="D50" s="7">
        <f t="shared" ref="D50:H50" si="9">SUM(D46:D49)</f>
        <v>314</v>
      </c>
      <c r="E50" s="7">
        <f t="shared" si="9"/>
        <v>151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22">
        <f>SUM(I46:I49)</f>
        <v>583</v>
      </c>
    </row>
    <row r="52" spans="1:10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10" ht="18.75" x14ac:dyDescent="0.3">
      <c r="B53" s="18" t="s">
        <v>34</v>
      </c>
    </row>
    <row r="54" spans="1:10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  <c r="J54" s="9"/>
    </row>
    <row r="55" spans="1:10" x14ac:dyDescent="0.25">
      <c r="B55" t="s">
        <v>58</v>
      </c>
      <c r="C55" s="4">
        <v>508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7">
        <f>SUM(C55:H55)</f>
        <v>509</v>
      </c>
      <c r="J55" s="5"/>
    </row>
    <row r="56" spans="1:10" x14ac:dyDescent="0.25">
      <c r="B56" t="s">
        <v>20</v>
      </c>
      <c r="C56" s="4">
        <v>0</v>
      </c>
      <c r="D56" s="4">
        <v>18</v>
      </c>
      <c r="E56" s="4">
        <v>56</v>
      </c>
      <c r="F56" s="4">
        <v>0</v>
      </c>
      <c r="G56" s="4">
        <v>0</v>
      </c>
      <c r="H56" s="4">
        <v>0</v>
      </c>
      <c r="I56" s="7">
        <f t="shared" ref="I56" si="10">SUM(C56:H56)</f>
        <v>74</v>
      </c>
      <c r="J56" s="5"/>
    </row>
    <row r="57" spans="1:10" x14ac:dyDescent="0.25">
      <c r="B57" s="1" t="s">
        <v>5</v>
      </c>
      <c r="C57" s="7">
        <f>SUM(C53:C56)</f>
        <v>508</v>
      </c>
      <c r="D57" s="7">
        <f t="shared" ref="D57:H57" si="11">SUM(D53:D56)</f>
        <v>19</v>
      </c>
      <c r="E57" s="7">
        <f t="shared" si="11"/>
        <v>56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22">
        <f>SUM(I53:I56)</f>
        <v>583</v>
      </c>
      <c r="J57" s="5"/>
    </row>
    <row r="58" spans="1:10" x14ac:dyDescent="0.25">
      <c r="I58" s="8"/>
      <c r="J58" s="5"/>
    </row>
    <row r="59" spans="1:10" x14ac:dyDescent="0.25">
      <c r="I59" s="8"/>
      <c r="J59" s="8"/>
    </row>
  </sheetData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66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</row>
    <row r="8" spans="1:9" ht="105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  <c r="I8" s="2"/>
    </row>
    <row r="9" spans="1:9" x14ac:dyDescent="0.25">
      <c r="A9" t="s">
        <v>23</v>
      </c>
      <c r="B9" t="s">
        <v>24</v>
      </c>
      <c r="C9" s="4">
        <v>243</v>
      </c>
      <c r="D9" s="10">
        <v>0</v>
      </c>
      <c r="E9" s="4">
        <v>0</v>
      </c>
      <c r="F9" s="7">
        <f>SUM(C9:E9)</f>
        <v>243</v>
      </c>
      <c r="G9" s="5"/>
    </row>
    <row r="10" spans="1:9" x14ac:dyDescent="0.25">
      <c r="A10" t="s">
        <v>25</v>
      </c>
      <c r="B10" t="s">
        <v>24</v>
      </c>
      <c r="C10" s="4">
        <v>5</v>
      </c>
      <c r="D10" s="10">
        <v>0</v>
      </c>
      <c r="E10" s="4">
        <v>0</v>
      </c>
      <c r="F10" s="7">
        <f t="shared" ref="F10:F12" si="0">SUM(C10:E10)</f>
        <v>5</v>
      </c>
      <c r="G10" s="5"/>
    </row>
    <row r="11" spans="1:9" x14ac:dyDescent="0.25">
      <c r="A11" t="s">
        <v>1</v>
      </c>
      <c r="B11" t="s">
        <v>24</v>
      </c>
      <c r="C11" s="4">
        <v>3</v>
      </c>
      <c r="D11" s="10">
        <v>0</v>
      </c>
      <c r="E11" s="4">
        <v>0</v>
      </c>
      <c r="F11" s="7">
        <f t="shared" si="0"/>
        <v>3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8</v>
      </c>
      <c r="E12" s="12">
        <v>0</v>
      </c>
      <c r="F12" s="7">
        <f t="shared" si="0"/>
        <v>8</v>
      </c>
      <c r="G12" s="5"/>
    </row>
    <row r="13" spans="1:9" x14ac:dyDescent="0.25">
      <c r="B13" s="13" t="s">
        <v>5</v>
      </c>
      <c r="C13" s="7">
        <f>SUM(C9:C12)</f>
        <v>251</v>
      </c>
      <c r="D13" s="7">
        <f t="shared" ref="D13:E13" si="1">SUM(D9:D12)</f>
        <v>8</v>
      </c>
      <c r="E13" s="7">
        <f t="shared" si="1"/>
        <v>0</v>
      </c>
      <c r="F13" s="22">
        <f>SUM(F9:F12)</f>
        <v>259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21</v>
      </c>
      <c r="D17" s="4">
        <v>0</v>
      </c>
      <c r="E17" s="4">
        <v>0</v>
      </c>
      <c r="F17" s="7">
        <f>SUM(C17:E17)</f>
        <v>21</v>
      </c>
    </row>
    <row r="18" spans="1:9" x14ac:dyDescent="0.25">
      <c r="A18" t="s">
        <v>25</v>
      </c>
      <c r="B18" t="s">
        <v>24</v>
      </c>
      <c r="C18" s="4">
        <v>1</v>
      </c>
      <c r="D18" s="4">
        <v>0</v>
      </c>
      <c r="E18" s="4">
        <v>0</v>
      </c>
      <c r="F18" s="7">
        <f t="shared" ref="F18:F20" si="2">SUM(C18:E18)</f>
        <v>1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22</v>
      </c>
      <c r="D21" s="7">
        <f t="shared" ref="D21:E21" si="3">SUM(D17:D20)</f>
        <v>0</v>
      </c>
      <c r="E21" s="7">
        <f t="shared" si="3"/>
        <v>0</v>
      </c>
      <c r="F21" s="22">
        <f>SUM(F17:F20)</f>
        <v>22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8.75" x14ac:dyDescent="0.3">
      <c r="A23" s="3"/>
      <c r="B23" s="19" t="s">
        <v>21</v>
      </c>
      <c r="C23" s="36" t="s">
        <v>48</v>
      </c>
      <c r="D23" s="3"/>
      <c r="E23" s="3"/>
      <c r="F23" s="3"/>
      <c r="G23" s="3"/>
      <c r="H23" s="3"/>
      <c r="I23" s="3"/>
    </row>
    <row r="24" spans="1:9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  <c r="G24" s="2"/>
      <c r="H24" s="2"/>
      <c r="I24" s="2"/>
    </row>
    <row r="25" spans="1:9" x14ac:dyDescent="0.25">
      <c r="A25" t="s">
        <v>23</v>
      </c>
      <c r="B25" t="s">
        <v>24</v>
      </c>
      <c r="C25" s="4">
        <v>213</v>
      </c>
      <c r="D25" s="10">
        <v>0</v>
      </c>
      <c r="E25" s="4">
        <v>0</v>
      </c>
      <c r="F25" s="7">
        <f>SUM(C25:E25)</f>
        <v>213</v>
      </c>
      <c r="G25" s="5"/>
    </row>
    <row r="26" spans="1:9" x14ac:dyDescent="0.25">
      <c r="A26" t="s">
        <v>25</v>
      </c>
      <c r="B26" t="s">
        <v>24</v>
      </c>
      <c r="C26" s="4">
        <v>9</v>
      </c>
      <c r="D26" s="10">
        <v>0</v>
      </c>
      <c r="E26" s="4">
        <v>0</v>
      </c>
      <c r="F26" s="7">
        <f t="shared" ref="F26:F28" si="4">SUM(C26:E26)</f>
        <v>9</v>
      </c>
      <c r="G26" s="5"/>
    </row>
    <row r="27" spans="1:9" x14ac:dyDescent="0.25">
      <c r="A27" t="s">
        <v>1</v>
      </c>
      <c r="B27" t="s">
        <v>24</v>
      </c>
      <c r="C27" s="4">
        <v>3</v>
      </c>
      <c r="D27" s="10">
        <v>0</v>
      </c>
      <c r="E27" s="4">
        <v>0</v>
      </c>
      <c r="F27" s="7">
        <f t="shared" si="4"/>
        <v>3</v>
      </c>
      <c r="G27" s="5"/>
    </row>
    <row r="28" spans="1:9" x14ac:dyDescent="0.25">
      <c r="A28" t="s">
        <v>2</v>
      </c>
      <c r="B28" t="s">
        <v>24</v>
      </c>
      <c r="C28" s="4">
        <v>0</v>
      </c>
      <c r="D28" s="10">
        <v>0</v>
      </c>
      <c r="E28" s="12">
        <v>0</v>
      </c>
      <c r="F28" s="7">
        <f t="shared" si="4"/>
        <v>0</v>
      </c>
      <c r="G28" s="5"/>
    </row>
    <row r="29" spans="1:9" x14ac:dyDescent="0.25">
      <c r="B29" s="13" t="s">
        <v>5</v>
      </c>
      <c r="C29" s="7">
        <f>SUM(C25:C28)</f>
        <v>225</v>
      </c>
      <c r="D29" s="7">
        <f t="shared" ref="D29:E29" si="5">SUM(D25:D28)</f>
        <v>0</v>
      </c>
      <c r="E29" s="7">
        <f t="shared" si="5"/>
        <v>0</v>
      </c>
      <c r="F29" s="22">
        <f>SUM(F25:F28)</f>
        <v>225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0</v>
      </c>
      <c r="D33" s="4">
        <v>0</v>
      </c>
      <c r="E33" s="4">
        <v>0</v>
      </c>
      <c r="F33" s="7">
        <f>SUM(C33:E33)</f>
        <v>0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0</v>
      </c>
      <c r="D37" s="7">
        <f t="shared" ref="D37:E37" si="7">SUM(D33:D36)</f>
        <v>0</v>
      </c>
      <c r="E37" s="7">
        <f t="shared" si="7"/>
        <v>0</v>
      </c>
      <c r="F37" s="22">
        <f>SUM(F33:F36)</f>
        <v>0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10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0</v>
      </c>
      <c r="D46" s="4">
        <v>0</v>
      </c>
      <c r="E46" s="4">
        <v>76</v>
      </c>
      <c r="F46" s="4">
        <v>0</v>
      </c>
      <c r="G46" s="4">
        <v>0</v>
      </c>
      <c r="H46" s="4">
        <v>0</v>
      </c>
      <c r="I46" s="7">
        <f>SUM(C46:H46)</f>
        <v>76</v>
      </c>
    </row>
    <row r="47" spans="1:9" x14ac:dyDescent="0.25">
      <c r="B47" t="s">
        <v>14</v>
      </c>
      <c r="C47" s="4">
        <v>86</v>
      </c>
      <c r="D47" s="4">
        <v>118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204</v>
      </c>
    </row>
    <row r="48" spans="1:9" x14ac:dyDescent="0.25">
      <c r="B48" t="s">
        <v>13</v>
      </c>
      <c r="C48" s="4">
        <v>0</v>
      </c>
      <c r="D48" s="4">
        <v>3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3</v>
      </c>
    </row>
    <row r="49" spans="1:9" x14ac:dyDescent="0.25">
      <c r="B49" t="s">
        <v>15</v>
      </c>
      <c r="C49" s="4">
        <v>0</v>
      </c>
      <c r="D49" s="4">
        <v>8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8</v>
      </c>
    </row>
    <row r="50" spans="1:9" x14ac:dyDescent="0.25">
      <c r="B50" s="1" t="s">
        <v>5</v>
      </c>
      <c r="C50" s="7">
        <f>SUM(C46:C49)</f>
        <v>86</v>
      </c>
      <c r="D50" s="7">
        <f t="shared" ref="D50:H50" si="9">SUM(D46:D49)</f>
        <v>129</v>
      </c>
      <c r="E50" s="7">
        <f t="shared" si="9"/>
        <v>76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22">
        <f>SUM(I46:I49)</f>
        <v>291</v>
      </c>
    </row>
    <row r="52" spans="1:9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8.75" x14ac:dyDescent="0.3">
      <c r="B53" s="18" t="s">
        <v>34</v>
      </c>
    </row>
    <row r="54" spans="1:9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</row>
    <row r="55" spans="1:9" x14ac:dyDescent="0.25">
      <c r="B55" t="s">
        <v>58</v>
      </c>
      <c r="C55" s="4">
        <v>283</v>
      </c>
      <c r="D55" s="4">
        <v>0</v>
      </c>
      <c r="E55" s="4">
        <v>4</v>
      </c>
      <c r="F55" s="4">
        <v>0</v>
      </c>
      <c r="G55" s="4">
        <v>0</v>
      </c>
      <c r="H55" s="4">
        <v>0</v>
      </c>
      <c r="I55" s="7">
        <f>SUM(C55:H55)</f>
        <v>287</v>
      </c>
    </row>
    <row r="56" spans="1:9" x14ac:dyDescent="0.25">
      <c r="B56" t="s">
        <v>20</v>
      </c>
      <c r="C56" s="4">
        <v>0</v>
      </c>
      <c r="D56" s="4">
        <v>4</v>
      </c>
      <c r="E56" s="4">
        <v>0</v>
      </c>
      <c r="F56" s="4">
        <v>0</v>
      </c>
      <c r="G56" s="4">
        <v>0</v>
      </c>
      <c r="H56" s="4">
        <v>0</v>
      </c>
      <c r="I56" s="7">
        <f t="shared" ref="I56" si="10">SUM(C56:H56)</f>
        <v>4</v>
      </c>
    </row>
    <row r="57" spans="1:9" x14ac:dyDescent="0.25">
      <c r="B57" s="1" t="s">
        <v>5</v>
      </c>
      <c r="C57" s="7">
        <f>SUM(C53:C56)</f>
        <v>283</v>
      </c>
      <c r="D57" s="7">
        <f t="shared" ref="D57:H57" si="11">SUM(D53:D56)</f>
        <v>4</v>
      </c>
      <c r="E57" s="7">
        <f t="shared" si="11"/>
        <v>4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22">
        <f>SUM(I53:I56)</f>
        <v>291</v>
      </c>
    </row>
    <row r="58" spans="1:9" x14ac:dyDescent="0.25">
      <c r="I58" s="8"/>
    </row>
    <row r="59" spans="1:9" x14ac:dyDescent="0.25">
      <c r="I5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68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</row>
    <row r="8" spans="1:9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  <c r="I8" s="2"/>
    </row>
    <row r="9" spans="1:9" x14ac:dyDescent="0.25">
      <c r="A9" t="s">
        <v>23</v>
      </c>
      <c r="B9" t="s">
        <v>24</v>
      </c>
      <c r="C9" s="4">
        <v>408</v>
      </c>
      <c r="D9" s="10">
        <v>0</v>
      </c>
      <c r="E9" s="4">
        <v>0</v>
      </c>
      <c r="F9" s="7">
        <f>SUM(C9:E9)</f>
        <v>408</v>
      </c>
      <c r="G9" s="5"/>
    </row>
    <row r="10" spans="1:9" x14ac:dyDescent="0.25">
      <c r="A10" t="s">
        <v>25</v>
      </c>
      <c r="B10" t="s">
        <v>24</v>
      </c>
      <c r="C10" s="4">
        <v>5</v>
      </c>
      <c r="D10" s="10">
        <v>0</v>
      </c>
      <c r="E10" s="4">
        <v>0</v>
      </c>
      <c r="F10" s="7">
        <f t="shared" ref="F10:F12" si="0">SUM(C10:E10)</f>
        <v>5</v>
      </c>
      <c r="G10" s="5"/>
    </row>
    <row r="11" spans="1:9" x14ac:dyDescent="0.25">
      <c r="A11" t="s">
        <v>1</v>
      </c>
      <c r="B11" t="s">
        <v>24</v>
      </c>
      <c r="C11" s="4">
        <v>0</v>
      </c>
      <c r="D11" s="10">
        <v>0</v>
      </c>
      <c r="E11" s="4">
        <v>0</v>
      </c>
      <c r="F11" s="7">
        <f t="shared" si="0"/>
        <v>0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5</v>
      </c>
      <c r="E12" s="12">
        <v>0</v>
      </c>
      <c r="F12" s="7">
        <f t="shared" si="0"/>
        <v>5</v>
      </c>
      <c r="G12" s="5"/>
    </row>
    <row r="13" spans="1:9" x14ac:dyDescent="0.25">
      <c r="B13" s="13" t="s">
        <v>5</v>
      </c>
      <c r="C13" s="7">
        <f>SUM(C9:C12)</f>
        <v>413</v>
      </c>
      <c r="D13" s="7">
        <f t="shared" ref="D13:E13" si="1">SUM(D9:D12)</f>
        <v>5</v>
      </c>
      <c r="E13" s="7">
        <f t="shared" si="1"/>
        <v>0</v>
      </c>
      <c r="F13" s="22">
        <f>SUM(F9:F12)</f>
        <v>418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67</v>
      </c>
      <c r="D17" s="4">
        <v>0</v>
      </c>
      <c r="E17" s="4">
        <v>0</v>
      </c>
      <c r="F17" s="7">
        <f>SUM(C17:E17)</f>
        <v>67</v>
      </c>
    </row>
    <row r="18" spans="1:9" x14ac:dyDescent="0.25">
      <c r="A18" t="s">
        <v>25</v>
      </c>
      <c r="B18" t="s">
        <v>24</v>
      </c>
      <c r="C18" s="4">
        <v>5</v>
      </c>
      <c r="D18" s="4">
        <v>0</v>
      </c>
      <c r="E18" s="4">
        <v>0</v>
      </c>
      <c r="F18" s="7">
        <f t="shared" ref="F18:F20" si="2">SUM(C18:E18)</f>
        <v>5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72</v>
      </c>
      <c r="D21" s="7">
        <f t="shared" ref="D21:E21" si="3">SUM(D17:D20)</f>
        <v>0</v>
      </c>
      <c r="E21" s="7">
        <f t="shared" si="3"/>
        <v>0</v>
      </c>
      <c r="F21" s="22">
        <f>SUM(F17:F20)</f>
        <v>72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8.75" x14ac:dyDescent="0.3">
      <c r="A23" s="3"/>
      <c r="B23" s="19" t="s">
        <v>21</v>
      </c>
      <c r="C23" s="36" t="s">
        <v>48</v>
      </c>
      <c r="D23" s="3"/>
      <c r="E23" s="3"/>
      <c r="F23" s="3"/>
      <c r="G23" s="3"/>
      <c r="H23" s="3"/>
      <c r="I23" s="3"/>
    </row>
    <row r="24" spans="1:9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  <c r="G24" s="2"/>
      <c r="H24" s="2"/>
      <c r="I24" s="2"/>
    </row>
    <row r="25" spans="1:9" x14ac:dyDescent="0.25">
      <c r="A25" t="s">
        <v>23</v>
      </c>
      <c r="B25" t="s">
        <v>24</v>
      </c>
      <c r="C25" s="4">
        <v>257</v>
      </c>
      <c r="D25" s="10">
        <v>0</v>
      </c>
      <c r="E25" s="4">
        <v>0</v>
      </c>
      <c r="F25" s="7">
        <f>SUM(C25:E25)</f>
        <v>257</v>
      </c>
      <c r="G25" s="5"/>
    </row>
    <row r="26" spans="1:9" x14ac:dyDescent="0.25">
      <c r="A26" t="s">
        <v>25</v>
      </c>
      <c r="B26" t="s">
        <v>24</v>
      </c>
      <c r="C26" s="4">
        <v>4</v>
      </c>
      <c r="D26" s="10">
        <v>0</v>
      </c>
      <c r="E26" s="4">
        <v>0</v>
      </c>
      <c r="F26" s="7">
        <f t="shared" ref="F26:F28" si="4">SUM(C26:E26)</f>
        <v>4</v>
      </c>
      <c r="G26" s="5"/>
    </row>
    <row r="27" spans="1:9" x14ac:dyDescent="0.25">
      <c r="A27" t="s">
        <v>1</v>
      </c>
      <c r="B27" t="s">
        <v>24</v>
      </c>
      <c r="C27" s="4">
        <v>0</v>
      </c>
      <c r="D27" s="10">
        <v>0</v>
      </c>
      <c r="E27" s="4">
        <v>0</v>
      </c>
      <c r="F27" s="7">
        <f t="shared" si="4"/>
        <v>0</v>
      </c>
      <c r="G27" s="5"/>
    </row>
    <row r="28" spans="1:9" x14ac:dyDescent="0.25">
      <c r="A28" t="s">
        <v>2</v>
      </c>
      <c r="B28" t="s">
        <v>24</v>
      </c>
      <c r="C28" s="4">
        <v>0</v>
      </c>
      <c r="D28" s="10">
        <v>0</v>
      </c>
      <c r="E28" s="12">
        <v>0</v>
      </c>
      <c r="F28" s="7">
        <f t="shared" si="4"/>
        <v>0</v>
      </c>
      <c r="G28" s="5"/>
    </row>
    <row r="29" spans="1:9" x14ac:dyDescent="0.25">
      <c r="B29" s="13" t="s">
        <v>5</v>
      </c>
      <c r="C29" s="7">
        <f>SUM(C25:C28)</f>
        <v>261</v>
      </c>
      <c r="D29" s="7">
        <f t="shared" ref="D29:E29" si="5">SUM(D25:D28)</f>
        <v>0</v>
      </c>
      <c r="E29" s="7">
        <f t="shared" si="5"/>
        <v>0</v>
      </c>
      <c r="F29" s="22">
        <f>SUM(F25:F28)</f>
        <v>261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0</v>
      </c>
      <c r="D33" s="4">
        <v>0</v>
      </c>
      <c r="E33" s="4">
        <v>0</v>
      </c>
      <c r="F33" s="7">
        <f>SUM(C33:E33)</f>
        <v>0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0</v>
      </c>
      <c r="D37" s="7">
        <f t="shared" ref="D37:E37" si="7">SUM(D33:D36)</f>
        <v>0</v>
      </c>
      <c r="E37" s="7">
        <f t="shared" si="7"/>
        <v>0</v>
      </c>
      <c r="F37" s="22">
        <f>SUM(F33:F36)</f>
        <v>0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12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0</v>
      </c>
      <c r="D46" s="4">
        <v>0</v>
      </c>
      <c r="E46" s="4">
        <v>177</v>
      </c>
      <c r="F46" s="4">
        <v>0</v>
      </c>
      <c r="G46" s="4">
        <v>0</v>
      </c>
      <c r="H46" s="4">
        <v>0</v>
      </c>
      <c r="I46" s="7">
        <f>SUM(C46:H46)</f>
        <v>177</v>
      </c>
    </row>
    <row r="47" spans="1:9" x14ac:dyDescent="0.25">
      <c r="B47" t="s">
        <v>14</v>
      </c>
      <c r="C47" s="4">
        <v>132</v>
      </c>
      <c r="D47" s="4">
        <v>188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320</v>
      </c>
    </row>
    <row r="48" spans="1:9" x14ac:dyDescent="0.25">
      <c r="B48" t="s">
        <v>13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0</v>
      </c>
    </row>
    <row r="49" spans="1:9" x14ac:dyDescent="0.25">
      <c r="B49" t="s">
        <v>15</v>
      </c>
      <c r="C49" s="4">
        <v>0</v>
      </c>
      <c r="D49" s="4">
        <v>5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5</v>
      </c>
    </row>
    <row r="50" spans="1:9" x14ac:dyDescent="0.25">
      <c r="B50" s="1" t="s">
        <v>5</v>
      </c>
      <c r="C50" s="7">
        <f>SUM(C46:C49)</f>
        <v>132</v>
      </c>
      <c r="D50" s="7">
        <f t="shared" ref="D50:H50" si="9">SUM(D46:D49)</f>
        <v>193</v>
      </c>
      <c r="E50" s="7">
        <f t="shared" si="9"/>
        <v>177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22">
        <f>SUM(I46:I49)</f>
        <v>502</v>
      </c>
    </row>
    <row r="52" spans="1:9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8.75" x14ac:dyDescent="0.3">
      <c r="B53" s="18" t="s">
        <v>34</v>
      </c>
    </row>
    <row r="54" spans="1:9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</row>
    <row r="55" spans="1:9" x14ac:dyDescent="0.25">
      <c r="B55" t="s">
        <v>58</v>
      </c>
      <c r="C55" s="4">
        <v>474</v>
      </c>
      <c r="D55" s="4">
        <v>0</v>
      </c>
      <c r="E55" s="4">
        <v>11</v>
      </c>
      <c r="F55" s="4">
        <v>0</v>
      </c>
      <c r="G55" s="4">
        <v>0</v>
      </c>
      <c r="H55" s="4">
        <v>0</v>
      </c>
      <c r="I55" s="7">
        <f>SUM(C55:H55)</f>
        <v>485</v>
      </c>
    </row>
    <row r="56" spans="1:9" x14ac:dyDescent="0.25">
      <c r="B56" t="s">
        <v>20</v>
      </c>
      <c r="C56" s="4">
        <v>0</v>
      </c>
      <c r="D56" s="4">
        <v>17</v>
      </c>
      <c r="E56" s="4">
        <v>0</v>
      </c>
      <c r="F56" s="4">
        <v>0</v>
      </c>
      <c r="G56" s="4">
        <v>0</v>
      </c>
      <c r="H56" s="4">
        <v>0</v>
      </c>
      <c r="I56" s="7">
        <f t="shared" ref="I56" si="10">SUM(C56:H56)</f>
        <v>17</v>
      </c>
    </row>
    <row r="57" spans="1:9" x14ac:dyDescent="0.25">
      <c r="B57" s="1" t="s">
        <v>5</v>
      </c>
      <c r="C57" s="7">
        <f>SUM(C53:C56)</f>
        <v>474</v>
      </c>
      <c r="D57" s="7">
        <f t="shared" ref="D57:H57" si="11">SUM(D53:D56)</f>
        <v>17</v>
      </c>
      <c r="E57" s="7">
        <f t="shared" si="11"/>
        <v>11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22">
        <f>SUM(I53:I56)</f>
        <v>502</v>
      </c>
    </row>
    <row r="58" spans="1:9" x14ac:dyDescent="0.25">
      <c r="I58" s="8"/>
    </row>
    <row r="59" spans="1:9" x14ac:dyDescent="0.25">
      <c r="I59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71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</row>
    <row r="8" spans="1:9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  <c r="I8" s="2"/>
    </row>
    <row r="9" spans="1:9" x14ac:dyDescent="0.25">
      <c r="A9" t="s">
        <v>23</v>
      </c>
      <c r="B9" t="s">
        <v>24</v>
      </c>
      <c r="C9" s="4">
        <v>284</v>
      </c>
      <c r="D9" s="10">
        <v>0</v>
      </c>
      <c r="E9" s="4">
        <v>0</v>
      </c>
      <c r="F9" s="7">
        <f>SUM(C9:E9)</f>
        <v>284</v>
      </c>
      <c r="G9" s="5"/>
    </row>
    <row r="10" spans="1:9" x14ac:dyDescent="0.25">
      <c r="A10" t="s">
        <v>25</v>
      </c>
      <c r="B10" t="s">
        <v>24</v>
      </c>
      <c r="C10" s="4">
        <v>8</v>
      </c>
      <c r="D10" s="10">
        <v>0</v>
      </c>
      <c r="E10" s="4">
        <v>0</v>
      </c>
      <c r="F10" s="7">
        <f t="shared" ref="F10:F12" si="0">SUM(C10:E10)</f>
        <v>8</v>
      </c>
      <c r="G10" s="5"/>
    </row>
    <row r="11" spans="1:9" x14ac:dyDescent="0.25">
      <c r="A11" t="s">
        <v>1</v>
      </c>
      <c r="B11" t="s">
        <v>24</v>
      </c>
      <c r="C11" s="4">
        <v>0</v>
      </c>
      <c r="D11" s="10">
        <v>0</v>
      </c>
      <c r="E11" s="4">
        <v>0</v>
      </c>
      <c r="F11" s="7">
        <f t="shared" si="0"/>
        <v>0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2</v>
      </c>
      <c r="E12" s="12">
        <v>0</v>
      </c>
      <c r="F12" s="7">
        <f t="shared" si="0"/>
        <v>2</v>
      </c>
      <c r="G12" s="5"/>
    </row>
    <row r="13" spans="1:9" x14ac:dyDescent="0.25">
      <c r="B13" s="13" t="s">
        <v>5</v>
      </c>
      <c r="C13" s="7">
        <f>SUM(C9:C12)</f>
        <v>292</v>
      </c>
      <c r="D13" s="7">
        <f t="shared" ref="D13:E13" si="1">SUM(D9:D12)</f>
        <v>2</v>
      </c>
      <c r="E13" s="7">
        <f t="shared" si="1"/>
        <v>0</v>
      </c>
      <c r="F13" s="22">
        <f>SUM(F9:F12)</f>
        <v>294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90</v>
      </c>
      <c r="D17" s="4">
        <v>0</v>
      </c>
      <c r="E17" s="4">
        <v>0</v>
      </c>
      <c r="F17" s="7">
        <f>SUM(C17:E17)</f>
        <v>90</v>
      </c>
    </row>
    <row r="18" spans="1:9" x14ac:dyDescent="0.25">
      <c r="A18" t="s">
        <v>25</v>
      </c>
      <c r="B18" t="s">
        <v>24</v>
      </c>
      <c r="C18" s="4">
        <v>1</v>
      </c>
      <c r="D18" s="4">
        <v>0</v>
      </c>
      <c r="E18" s="4">
        <v>0</v>
      </c>
      <c r="F18" s="7">
        <f t="shared" ref="F18:F20" si="2">SUM(C18:E18)</f>
        <v>1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91</v>
      </c>
      <c r="D21" s="7">
        <f t="shared" ref="D21:E21" si="3">SUM(D17:D20)</f>
        <v>0</v>
      </c>
      <c r="E21" s="7">
        <f t="shared" si="3"/>
        <v>0</v>
      </c>
      <c r="F21" s="22">
        <f>SUM(F17:F20)</f>
        <v>91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8.75" x14ac:dyDescent="0.3">
      <c r="A23" s="3"/>
      <c r="B23" s="19" t="s">
        <v>21</v>
      </c>
      <c r="C23" s="36" t="s">
        <v>48</v>
      </c>
      <c r="D23" s="3"/>
      <c r="E23" s="3"/>
      <c r="F23" s="3"/>
      <c r="G23" s="3"/>
      <c r="H23" s="3"/>
      <c r="I23" s="3"/>
    </row>
    <row r="24" spans="1:9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  <c r="G24" s="2"/>
      <c r="H24" s="2"/>
      <c r="I24" s="2"/>
    </row>
    <row r="25" spans="1:9" x14ac:dyDescent="0.25">
      <c r="A25" t="s">
        <v>23</v>
      </c>
      <c r="B25" t="s">
        <v>24</v>
      </c>
      <c r="C25" s="4">
        <v>258</v>
      </c>
      <c r="D25" s="10">
        <v>0</v>
      </c>
      <c r="E25" s="4">
        <v>0</v>
      </c>
      <c r="F25" s="7">
        <f>SUM(C25:E25)</f>
        <v>258</v>
      </c>
      <c r="G25" s="5"/>
    </row>
    <row r="26" spans="1:9" x14ac:dyDescent="0.25">
      <c r="A26" t="s">
        <v>25</v>
      </c>
      <c r="B26" t="s">
        <v>24</v>
      </c>
      <c r="C26" s="4">
        <v>7</v>
      </c>
      <c r="D26" s="10">
        <v>0</v>
      </c>
      <c r="E26" s="4">
        <v>0</v>
      </c>
      <c r="F26" s="7">
        <f t="shared" ref="F26:F28" si="4">SUM(C26:E26)</f>
        <v>7</v>
      </c>
      <c r="G26" s="5"/>
    </row>
    <row r="27" spans="1:9" x14ac:dyDescent="0.25">
      <c r="A27" t="s">
        <v>1</v>
      </c>
      <c r="B27" t="s">
        <v>24</v>
      </c>
      <c r="C27" s="4">
        <v>0</v>
      </c>
      <c r="D27" s="10">
        <v>0</v>
      </c>
      <c r="E27" s="4">
        <v>0</v>
      </c>
      <c r="F27" s="7">
        <f t="shared" si="4"/>
        <v>0</v>
      </c>
      <c r="G27" s="5"/>
    </row>
    <row r="28" spans="1:9" x14ac:dyDescent="0.25">
      <c r="A28" t="s">
        <v>2</v>
      </c>
      <c r="B28" t="s">
        <v>24</v>
      </c>
      <c r="C28" s="4">
        <v>9</v>
      </c>
      <c r="D28" s="10">
        <v>14</v>
      </c>
      <c r="E28" s="12">
        <v>0</v>
      </c>
      <c r="F28" s="7">
        <f t="shared" si="4"/>
        <v>23</v>
      </c>
      <c r="G28" s="5"/>
    </row>
    <row r="29" spans="1:9" x14ac:dyDescent="0.25">
      <c r="B29" s="13" t="s">
        <v>5</v>
      </c>
      <c r="C29" s="7">
        <f>SUM(C25:C28)</f>
        <v>274</v>
      </c>
      <c r="D29" s="7">
        <f t="shared" ref="D29:E29" si="5">SUM(D25:D28)</f>
        <v>14</v>
      </c>
      <c r="E29" s="7">
        <f t="shared" si="5"/>
        <v>0</v>
      </c>
      <c r="F29" s="22">
        <f>SUM(F25:F28)</f>
        <v>288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0</v>
      </c>
      <c r="D33" s="4">
        <v>0</v>
      </c>
      <c r="E33" s="4">
        <v>0</v>
      </c>
      <c r="F33" s="7">
        <f>SUM(C33:E33)</f>
        <v>0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0</v>
      </c>
      <c r="D37" s="7">
        <f t="shared" ref="D37:E37" si="7">SUM(D33:D36)</f>
        <v>0</v>
      </c>
      <c r="E37" s="7">
        <f t="shared" si="7"/>
        <v>0</v>
      </c>
      <c r="F37" s="22">
        <f>SUM(F33:F36)</f>
        <v>0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27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0</v>
      </c>
      <c r="D46" s="4">
        <v>0</v>
      </c>
      <c r="E46" s="4">
        <v>123</v>
      </c>
      <c r="F46" s="4">
        <v>0</v>
      </c>
      <c r="G46" s="4">
        <v>0</v>
      </c>
      <c r="H46" s="4">
        <v>0</v>
      </c>
      <c r="I46" s="7">
        <f>SUM(C46:H46)</f>
        <v>123</v>
      </c>
    </row>
    <row r="47" spans="1:9" x14ac:dyDescent="0.25">
      <c r="B47" t="s">
        <v>14</v>
      </c>
      <c r="C47" s="4">
        <v>102</v>
      </c>
      <c r="D47" s="4">
        <v>184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286</v>
      </c>
    </row>
    <row r="48" spans="1:9" x14ac:dyDescent="0.25">
      <c r="B48" t="s">
        <v>13</v>
      </c>
      <c r="C48" s="4">
        <v>0</v>
      </c>
      <c r="D48" s="4">
        <v>1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1</v>
      </c>
    </row>
    <row r="49" spans="1:9" x14ac:dyDescent="0.25">
      <c r="B49" t="s">
        <v>15</v>
      </c>
      <c r="C49" s="4">
        <v>0</v>
      </c>
      <c r="D49" s="4">
        <v>2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2</v>
      </c>
    </row>
    <row r="50" spans="1:9" x14ac:dyDescent="0.25">
      <c r="B50" s="1" t="s">
        <v>5</v>
      </c>
      <c r="C50" s="7">
        <f>SUM(C46:C49)</f>
        <v>102</v>
      </c>
      <c r="D50" s="7">
        <f t="shared" ref="D50:H50" si="9">SUM(D46:D49)</f>
        <v>187</v>
      </c>
      <c r="E50" s="7">
        <f t="shared" si="9"/>
        <v>123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22">
        <f>SUM(I46:I49)</f>
        <v>412</v>
      </c>
    </row>
    <row r="52" spans="1:9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8.75" x14ac:dyDescent="0.3">
      <c r="B53" s="18" t="s">
        <v>34</v>
      </c>
    </row>
    <row r="54" spans="1:9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</row>
    <row r="55" spans="1:9" x14ac:dyDescent="0.25">
      <c r="B55" t="s">
        <v>58</v>
      </c>
      <c r="C55" s="4">
        <v>394</v>
      </c>
      <c r="D55" s="4">
        <v>17</v>
      </c>
      <c r="E55" s="4">
        <v>0</v>
      </c>
      <c r="F55" s="4">
        <v>0</v>
      </c>
      <c r="G55" s="4">
        <v>0</v>
      </c>
      <c r="H55" s="4">
        <v>0</v>
      </c>
      <c r="I55" s="7">
        <f>SUM(C55:H55)</f>
        <v>411</v>
      </c>
    </row>
    <row r="56" spans="1:9" x14ac:dyDescent="0.25">
      <c r="B56" t="s">
        <v>20</v>
      </c>
      <c r="C56" s="4">
        <v>0</v>
      </c>
      <c r="D56" s="4">
        <v>0</v>
      </c>
      <c r="E56" s="4">
        <v>1</v>
      </c>
      <c r="F56" s="4">
        <v>0</v>
      </c>
      <c r="G56" s="4">
        <v>0</v>
      </c>
      <c r="H56" s="4">
        <v>0</v>
      </c>
      <c r="I56" s="7">
        <f t="shared" ref="I56" si="10">SUM(C56:H56)</f>
        <v>1</v>
      </c>
    </row>
    <row r="57" spans="1:9" x14ac:dyDescent="0.25">
      <c r="B57" s="1" t="s">
        <v>5</v>
      </c>
      <c r="C57" s="7">
        <f>SUM(C53:C56)</f>
        <v>394</v>
      </c>
      <c r="D57" s="7">
        <f t="shared" ref="D57:H57" si="11">SUM(D53:D56)</f>
        <v>17</v>
      </c>
      <c r="E57" s="7">
        <f t="shared" si="11"/>
        <v>1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22">
        <f>SUM(I53:I56)</f>
        <v>412</v>
      </c>
    </row>
    <row r="58" spans="1:9" x14ac:dyDescent="0.25">
      <c r="I58" s="8"/>
    </row>
    <row r="59" spans="1:9" x14ac:dyDescent="0.25">
      <c r="I59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A31" sqref="A31"/>
    </sheetView>
  </sheetViews>
  <sheetFormatPr defaultRowHeight="15" x14ac:dyDescent="0.25"/>
  <cols>
    <col min="1" max="1" width="12.28515625" customWidth="1"/>
    <col min="2" max="2" width="26" bestFit="1" customWidth="1"/>
    <col min="3" max="3" width="27.42578125" customWidth="1"/>
    <col min="4" max="4" width="26.7109375" customWidth="1"/>
    <col min="5" max="5" width="21.5703125" customWidth="1"/>
    <col min="6" max="6" width="13.28515625" customWidth="1"/>
  </cols>
  <sheetData>
    <row r="1" spans="1:9" x14ac:dyDescent="0.25">
      <c r="A1" t="s">
        <v>26</v>
      </c>
    </row>
    <row r="2" spans="1:9" x14ac:dyDescent="0.25">
      <c r="A2" t="s">
        <v>27</v>
      </c>
    </row>
    <row r="3" spans="1:9" x14ac:dyDescent="0.25">
      <c r="A3" t="s">
        <v>35</v>
      </c>
    </row>
    <row r="4" spans="1:9" x14ac:dyDescent="0.25">
      <c r="A4" t="s">
        <v>28</v>
      </c>
      <c r="B4" s="14" t="s">
        <v>73</v>
      </c>
    </row>
    <row r="5" spans="1:9" x14ac:dyDescent="0.25">
      <c r="A5" t="s">
        <v>38</v>
      </c>
      <c r="B5" s="23">
        <v>4</v>
      </c>
    </row>
    <row r="6" spans="1:9" ht="15.75" thickBot="1" x14ac:dyDescent="0.3">
      <c r="A6" s="11"/>
      <c r="B6" s="15"/>
      <c r="C6" s="11"/>
      <c r="D6" s="11"/>
      <c r="E6" s="11"/>
      <c r="F6" s="11"/>
      <c r="G6" s="11"/>
      <c r="H6" s="11"/>
      <c r="I6" s="11"/>
    </row>
    <row r="7" spans="1:9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  <c r="I7" s="3"/>
    </row>
    <row r="8" spans="1:9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  <c r="I8" s="2"/>
    </row>
    <row r="9" spans="1:9" x14ac:dyDescent="0.25">
      <c r="A9" t="s">
        <v>23</v>
      </c>
      <c r="B9" t="s">
        <v>24</v>
      </c>
      <c r="C9" s="4">
        <v>438</v>
      </c>
      <c r="D9" s="10">
        <v>0</v>
      </c>
      <c r="E9" s="4">
        <v>0</v>
      </c>
      <c r="F9" s="7">
        <f>SUM(C9:E9)</f>
        <v>438</v>
      </c>
      <c r="G9" s="5"/>
    </row>
    <row r="10" spans="1:9" x14ac:dyDescent="0.25">
      <c r="A10" t="s">
        <v>25</v>
      </c>
      <c r="B10" t="s">
        <v>24</v>
      </c>
      <c r="C10" s="4">
        <v>2</v>
      </c>
      <c r="D10" s="10">
        <v>0</v>
      </c>
      <c r="E10" s="4">
        <v>0</v>
      </c>
      <c r="F10" s="7">
        <f t="shared" ref="F10:F12" si="0">SUM(C10:E10)</f>
        <v>2</v>
      </c>
      <c r="G10" s="5"/>
    </row>
    <row r="11" spans="1:9" x14ac:dyDescent="0.25">
      <c r="A11" t="s">
        <v>1</v>
      </c>
      <c r="B11" t="s">
        <v>24</v>
      </c>
      <c r="C11" s="4">
        <v>0</v>
      </c>
      <c r="D11" s="10">
        <v>0</v>
      </c>
      <c r="E11" s="4">
        <v>0</v>
      </c>
      <c r="F11" s="7">
        <f t="shared" si="0"/>
        <v>0</v>
      </c>
      <c r="G11" s="5"/>
    </row>
    <row r="12" spans="1:9" x14ac:dyDescent="0.25">
      <c r="A12" t="s">
        <v>2</v>
      </c>
      <c r="B12" t="s">
        <v>24</v>
      </c>
      <c r="C12" s="4">
        <v>0</v>
      </c>
      <c r="D12" s="10">
        <v>0</v>
      </c>
      <c r="E12" s="12">
        <v>0</v>
      </c>
      <c r="F12" s="7">
        <f t="shared" si="0"/>
        <v>0</v>
      </c>
      <c r="G12" s="5"/>
    </row>
    <row r="13" spans="1:9" x14ac:dyDescent="0.25">
      <c r="B13" s="13" t="s">
        <v>5</v>
      </c>
      <c r="C13" s="7">
        <f>SUM(C9:C12)</f>
        <v>440</v>
      </c>
      <c r="D13" s="7">
        <f t="shared" ref="D13:E13" si="1">SUM(D9:D12)</f>
        <v>0</v>
      </c>
      <c r="E13" s="7">
        <f t="shared" si="1"/>
        <v>0</v>
      </c>
      <c r="F13" s="22">
        <f>SUM(F9:F12)</f>
        <v>440</v>
      </c>
    </row>
    <row r="14" spans="1:9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.75" x14ac:dyDescent="0.3">
      <c r="B15" s="18" t="s">
        <v>22</v>
      </c>
      <c r="C15" s="36" t="s">
        <v>47</v>
      </c>
    </row>
    <row r="16" spans="1:9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9" x14ac:dyDescent="0.25">
      <c r="A17" t="s">
        <v>23</v>
      </c>
      <c r="B17" t="s">
        <v>24</v>
      </c>
      <c r="C17" s="4">
        <v>159</v>
      </c>
      <c r="D17" s="4">
        <v>0</v>
      </c>
      <c r="E17" s="4">
        <v>0</v>
      </c>
      <c r="F17" s="7">
        <f>SUM(C17:E17)</f>
        <v>159</v>
      </c>
    </row>
    <row r="18" spans="1:9" x14ac:dyDescent="0.25">
      <c r="A18" t="s">
        <v>25</v>
      </c>
      <c r="B18" t="s">
        <v>24</v>
      </c>
      <c r="C18" s="4">
        <v>11</v>
      </c>
      <c r="D18" s="4">
        <v>0</v>
      </c>
      <c r="E18" s="4">
        <v>0</v>
      </c>
      <c r="F18" s="7">
        <f t="shared" ref="F18:F20" si="2">SUM(C18:E18)</f>
        <v>11</v>
      </c>
    </row>
    <row r="19" spans="1:9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9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9" x14ac:dyDescent="0.25">
      <c r="B21" s="1" t="s">
        <v>5</v>
      </c>
      <c r="C21" s="7">
        <f>SUM(C17:C20)</f>
        <v>170</v>
      </c>
      <c r="D21" s="7">
        <f t="shared" ref="D21:E21" si="3">SUM(D17:D20)</f>
        <v>0</v>
      </c>
      <c r="E21" s="7">
        <f t="shared" si="3"/>
        <v>0</v>
      </c>
      <c r="F21" s="22">
        <f>SUM(F17:F20)</f>
        <v>170</v>
      </c>
    </row>
    <row r="22" spans="1:9" ht="15.75" thickBot="1" x14ac:dyDescent="0.3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8.75" x14ac:dyDescent="0.3">
      <c r="A23" s="3"/>
      <c r="B23" s="19" t="s">
        <v>21</v>
      </c>
      <c r="C23" s="36" t="s">
        <v>48</v>
      </c>
      <c r="D23" s="3"/>
      <c r="E23" s="3"/>
      <c r="F23" s="3"/>
      <c r="G23" s="3"/>
      <c r="H23" s="3"/>
      <c r="I23" s="3"/>
    </row>
    <row r="24" spans="1:9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  <c r="G24" s="2"/>
      <c r="H24" s="2"/>
      <c r="I24" s="2"/>
    </row>
    <row r="25" spans="1:9" x14ac:dyDescent="0.25">
      <c r="A25" t="s">
        <v>23</v>
      </c>
      <c r="B25" t="s">
        <v>24</v>
      </c>
      <c r="C25" s="4">
        <v>427</v>
      </c>
      <c r="D25" s="10">
        <v>0</v>
      </c>
      <c r="E25" s="4">
        <v>0</v>
      </c>
      <c r="F25" s="7">
        <f>SUM(C25:E25)</f>
        <v>427</v>
      </c>
      <c r="G25" s="5"/>
    </row>
    <row r="26" spans="1:9" x14ac:dyDescent="0.25">
      <c r="A26" t="s">
        <v>25</v>
      </c>
      <c r="B26" t="s">
        <v>24</v>
      </c>
      <c r="C26" s="4">
        <v>20</v>
      </c>
      <c r="D26" s="10">
        <v>0</v>
      </c>
      <c r="E26" s="4">
        <v>0</v>
      </c>
      <c r="F26" s="7">
        <f t="shared" ref="F26:F28" si="4">SUM(C26:E26)</f>
        <v>20</v>
      </c>
      <c r="G26" s="5"/>
    </row>
    <row r="27" spans="1:9" x14ac:dyDescent="0.25">
      <c r="A27" t="s">
        <v>1</v>
      </c>
      <c r="B27" t="s">
        <v>24</v>
      </c>
      <c r="C27" s="4">
        <v>5</v>
      </c>
      <c r="D27" s="10">
        <v>0</v>
      </c>
      <c r="E27" s="4">
        <v>0</v>
      </c>
      <c r="F27" s="7">
        <f t="shared" si="4"/>
        <v>5</v>
      </c>
      <c r="G27" s="5"/>
    </row>
    <row r="28" spans="1:9" x14ac:dyDescent="0.25">
      <c r="A28" t="s">
        <v>2</v>
      </c>
      <c r="B28" t="s">
        <v>24</v>
      </c>
      <c r="C28" s="4">
        <v>7</v>
      </c>
      <c r="D28" s="10">
        <v>1</v>
      </c>
      <c r="E28" s="12">
        <v>0</v>
      </c>
      <c r="F28" s="7">
        <f t="shared" si="4"/>
        <v>8</v>
      </c>
      <c r="G28" s="5"/>
    </row>
    <row r="29" spans="1:9" x14ac:dyDescent="0.25">
      <c r="B29" s="13" t="s">
        <v>5</v>
      </c>
      <c r="C29" s="7">
        <f>SUM(C25:C28)</f>
        <v>459</v>
      </c>
      <c r="D29" s="7">
        <f t="shared" ref="D29:E29" si="5">SUM(D25:D28)</f>
        <v>1</v>
      </c>
      <c r="E29" s="7">
        <f t="shared" si="5"/>
        <v>0</v>
      </c>
      <c r="F29" s="22">
        <f>SUM(F25:F28)</f>
        <v>460</v>
      </c>
    </row>
    <row r="30" spans="1: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8.75" x14ac:dyDescent="0.3">
      <c r="B31" s="18" t="s">
        <v>22</v>
      </c>
      <c r="C31" s="36" t="s">
        <v>48</v>
      </c>
    </row>
    <row r="32" spans="1:9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9" x14ac:dyDescent="0.25">
      <c r="A33" t="s">
        <v>23</v>
      </c>
      <c r="B33" t="s">
        <v>24</v>
      </c>
      <c r="C33" s="4">
        <v>0</v>
      </c>
      <c r="D33" s="4">
        <v>0</v>
      </c>
      <c r="E33" s="4">
        <v>0</v>
      </c>
      <c r="F33" s="7">
        <f>SUM(C33:E33)</f>
        <v>0</v>
      </c>
    </row>
    <row r="34" spans="1:9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9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9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9" x14ac:dyDescent="0.25">
      <c r="B37" s="1" t="s">
        <v>5</v>
      </c>
      <c r="C37" s="7">
        <f>SUM(C33:C36)</f>
        <v>0</v>
      </c>
      <c r="D37" s="7">
        <f t="shared" ref="D37:E37" si="7">SUM(D33:D36)</f>
        <v>0</v>
      </c>
      <c r="E37" s="7">
        <f t="shared" si="7"/>
        <v>0</v>
      </c>
      <c r="F37" s="22">
        <f>SUM(F33:F36)</f>
        <v>0</v>
      </c>
    </row>
    <row r="38" spans="1:9" ht="15.75" thickBot="1" x14ac:dyDescent="0.3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8.75" x14ac:dyDescent="0.3">
      <c r="A40" s="16"/>
      <c r="B40" s="18" t="s">
        <v>30</v>
      </c>
      <c r="C40" s="16"/>
      <c r="D40" s="16"/>
      <c r="E40" s="16"/>
      <c r="F40" s="16"/>
      <c r="G40" s="16"/>
    </row>
    <row r="41" spans="1:9" x14ac:dyDescent="0.25">
      <c r="A41" s="16"/>
      <c r="B41" s="17" t="s">
        <v>31</v>
      </c>
      <c r="C41" s="4">
        <v>21</v>
      </c>
      <c r="E41" s="16"/>
      <c r="F41" s="16"/>
      <c r="G41" s="16"/>
    </row>
    <row r="42" spans="1:9" x14ac:dyDescent="0.25">
      <c r="A42" s="16"/>
      <c r="B42" s="20" t="s">
        <v>32</v>
      </c>
      <c r="C42" s="16"/>
      <c r="D42" s="16"/>
      <c r="E42" s="16"/>
      <c r="F42" s="16"/>
      <c r="G42" s="16"/>
    </row>
    <row r="43" spans="1:9" ht="15.75" thickBot="1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8.75" x14ac:dyDescent="0.3">
      <c r="B44" s="18" t="s">
        <v>33</v>
      </c>
    </row>
    <row r="45" spans="1:9" x14ac:dyDescent="0.25">
      <c r="B45" s="2" t="s">
        <v>6</v>
      </c>
      <c r="C45" s="3" t="s">
        <v>11</v>
      </c>
      <c r="D45" s="3" t="s">
        <v>7</v>
      </c>
      <c r="E45" s="3" t="s">
        <v>8</v>
      </c>
      <c r="F45" s="3" t="s">
        <v>16</v>
      </c>
      <c r="G45" s="3" t="s">
        <v>9</v>
      </c>
      <c r="H45" s="3" t="s">
        <v>10</v>
      </c>
      <c r="I45" s="6" t="s">
        <v>5</v>
      </c>
    </row>
    <row r="46" spans="1:9" x14ac:dyDescent="0.25">
      <c r="B46" t="s">
        <v>12</v>
      </c>
      <c r="C46" s="4">
        <v>65</v>
      </c>
      <c r="D46" s="4">
        <v>52</v>
      </c>
      <c r="E46" s="4">
        <v>172</v>
      </c>
      <c r="F46" s="4">
        <v>0</v>
      </c>
      <c r="G46" s="4">
        <v>0</v>
      </c>
      <c r="H46" s="4">
        <v>0</v>
      </c>
      <c r="I46" s="7">
        <f>SUM(C46:H46)</f>
        <v>289</v>
      </c>
    </row>
    <row r="47" spans="1:9" x14ac:dyDescent="0.25">
      <c r="B47" t="s">
        <v>14</v>
      </c>
      <c r="C47" s="4">
        <v>65</v>
      </c>
      <c r="D47" s="4">
        <v>229</v>
      </c>
      <c r="E47" s="4">
        <v>0</v>
      </c>
      <c r="F47" s="4">
        <v>0</v>
      </c>
      <c r="G47" s="4">
        <v>0</v>
      </c>
      <c r="H47" s="4">
        <v>0</v>
      </c>
      <c r="I47" s="7">
        <f t="shared" ref="I47:I49" si="8">SUM(C47:H47)</f>
        <v>294</v>
      </c>
    </row>
    <row r="48" spans="1:9" x14ac:dyDescent="0.25">
      <c r="B48" t="s">
        <v>13</v>
      </c>
      <c r="C48" s="4">
        <v>0</v>
      </c>
      <c r="D48" s="4">
        <v>48</v>
      </c>
      <c r="E48" s="4">
        <v>0</v>
      </c>
      <c r="F48" s="4">
        <v>0</v>
      </c>
      <c r="G48" s="4">
        <v>0</v>
      </c>
      <c r="H48" s="4">
        <v>0</v>
      </c>
      <c r="I48" s="7">
        <f t="shared" si="8"/>
        <v>48</v>
      </c>
    </row>
    <row r="49" spans="1:9" x14ac:dyDescent="0.25">
      <c r="B49" t="s">
        <v>15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7">
        <f t="shared" si="8"/>
        <v>0</v>
      </c>
    </row>
    <row r="50" spans="1:9" x14ac:dyDescent="0.25">
      <c r="B50" s="1" t="s">
        <v>5</v>
      </c>
      <c r="C50" s="7">
        <f>SUM(C46:C49)</f>
        <v>130</v>
      </c>
      <c r="D50" s="7">
        <f t="shared" ref="D50:H50" si="9">SUM(D46:D49)</f>
        <v>329</v>
      </c>
      <c r="E50" s="7">
        <f t="shared" si="9"/>
        <v>172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22">
        <f>SUM(I46:I49)</f>
        <v>631</v>
      </c>
    </row>
    <row r="52" spans="1:9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8.75" x14ac:dyDescent="0.3">
      <c r="B53" s="18" t="s">
        <v>34</v>
      </c>
    </row>
    <row r="54" spans="1:9" x14ac:dyDescent="0.25">
      <c r="C54" t="s">
        <v>17</v>
      </c>
      <c r="D54" t="s">
        <v>8</v>
      </c>
      <c r="E54" t="s">
        <v>18</v>
      </c>
      <c r="F54" t="s">
        <v>19</v>
      </c>
      <c r="G54" t="s">
        <v>9</v>
      </c>
      <c r="H54" t="s">
        <v>10</v>
      </c>
      <c r="I54" s="6" t="s">
        <v>5</v>
      </c>
    </row>
    <row r="55" spans="1:9" x14ac:dyDescent="0.25">
      <c r="B55" t="s">
        <v>58</v>
      </c>
      <c r="C55" s="4">
        <v>576</v>
      </c>
      <c r="D55" s="4">
        <v>55</v>
      </c>
      <c r="E55" s="4">
        <v>0</v>
      </c>
      <c r="F55" s="4">
        <v>0</v>
      </c>
      <c r="G55" s="4">
        <v>0</v>
      </c>
      <c r="H55" s="4">
        <v>0</v>
      </c>
      <c r="I55" s="7">
        <f>SUM(C55:H55)</f>
        <v>631</v>
      </c>
    </row>
    <row r="56" spans="1:9" x14ac:dyDescent="0.25">
      <c r="B56" t="s">
        <v>20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7">
        <f t="shared" ref="I56" si="10">SUM(C56:H56)</f>
        <v>0</v>
      </c>
    </row>
    <row r="57" spans="1:9" x14ac:dyDescent="0.25">
      <c r="B57" s="1" t="s">
        <v>5</v>
      </c>
      <c r="C57" s="7">
        <f>SUM(C53:C56)</f>
        <v>576</v>
      </c>
      <c r="D57" s="7">
        <f t="shared" ref="D57:H57" si="11">SUM(D53:D56)</f>
        <v>55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22">
        <f>SUM(I53:I56)</f>
        <v>631</v>
      </c>
    </row>
    <row r="58" spans="1:9" x14ac:dyDescent="0.25">
      <c r="I58" s="8"/>
    </row>
    <row r="59" spans="1:9" x14ac:dyDescent="0.25">
      <c r="I59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Normal="100" workbookViewId="0">
      <selection activeCell="A31" sqref="A31"/>
    </sheetView>
  </sheetViews>
  <sheetFormatPr defaultRowHeight="15" x14ac:dyDescent="0.25"/>
  <cols>
    <col min="1" max="1" width="26.28515625" customWidth="1"/>
    <col min="2" max="2" width="22.7109375" customWidth="1"/>
    <col min="3" max="3" width="20.5703125" customWidth="1"/>
    <col min="4" max="4" width="21.85546875" customWidth="1"/>
    <col min="5" max="5" width="21.28515625" customWidth="1"/>
    <col min="6" max="6" width="11.5703125" customWidth="1"/>
  </cols>
  <sheetData>
    <row r="1" spans="1:8" x14ac:dyDescent="0.25">
      <c r="A1" t="s">
        <v>26</v>
      </c>
    </row>
    <row r="2" spans="1:8" x14ac:dyDescent="0.25">
      <c r="A2" t="s">
        <v>27</v>
      </c>
    </row>
    <row r="3" spans="1:8" x14ac:dyDescent="0.25">
      <c r="A3" t="s">
        <v>35</v>
      </c>
    </row>
    <row r="4" spans="1:8" x14ac:dyDescent="0.25">
      <c r="A4" t="s">
        <v>28</v>
      </c>
      <c r="B4" s="14" t="s">
        <v>74</v>
      </c>
    </row>
    <row r="5" spans="1:8" x14ac:dyDescent="0.25">
      <c r="B5" t="s">
        <v>38</v>
      </c>
    </row>
    <row r="6" spans="1:8" ht="15.75" thickBot="1" x14ac:dyDescent="0.3">
      <c r="A6" s="11"/>
      <c r="B6" s="15"/>
      <c r="C6" s="11"/>
      <c r="D6" s="11"/>
      <c r="E6" s="11"/>
      <c r="F6" s="11"/>
      <c r="G6" s="11"/>
      <c r="H6" s="11"/>
    </row>
    <row r="7" spans="1:8" ht="18.75" x14ac:dyDescent="0.3">
      <c r="A7" s="3"/>
      <c r="B7" s="19" t="s">
        <v>21</v>
      </c>
      <c r="C7" s="36" t="s">
        <v>47</v>
      </c>
      <c r="D7" s="3"/>
      <c r="E7" s="3"/>
      <c r="F7" s="3"/>
      <c r="G7" s="3"/>
      <c r="H7" s="3"/>
    </row>
    <row r="8" spans="1:8" ht="90" x14ac:dyDescent="0.25">
      <c r="A8" s="2" t="s">
        <v>0</v>
      </c>
      <c r="B8" s="2" t="s">
        <v>3</v>
      </c>
      <c r="C8" s="3" t="s">
        <v>59</v>
      </c>
      <c r="D8" s="3" t="s">
        <v>4</v>
      </c>
      <c r="E8" s="3" t="s">
        <v>63</v>
      </c>
      <c r="F8" s="6" t="s">
        <v>5</v>
      </c>
      <c r="G8" s="2"/>
      <c r="H8" s="2"/>
    </row>
    <row r="9" spans="1:8" x14ac:dyDescent="0.25">
      <c r="A9" t="s">
        <v>23</v>
      </c>
      <c r="B9" t="s">
        <v>24</v>
      </c>
      <c r="C9" s="4">
        <v>317</v>
      </c>
      <c r="D9" s="10">
        <v>0</v>
      </c>
      <c r="E9" s="4">
        <v>0</v>
      </c>
      <c r="F9" s="7">
        <f>SUM(C9:E9)</f>
        <v>317</v>
      </c>
      <c r="G9" s="5"/>
    </row>
    <row r="10" spans="1:8" x14ac:dyDescent="0.25">
      <c r="A10" t="s">
        <v>25</v>
      </c>
      <c r="B10" t="s">
        <v>24</v>
      </c>
      <c r="C10" s="4">
        <v>7</v>
      </c>
      <c r="D10" s="10">
        <v>0</v>
      </c>
      <c r="E10" s="4">
        <v>0</v>
      </c>
      <c r="F10" s="7">
        <f t="shared" ref="F10:F12" si="0">SUM(C10:E10)</f>
        <v>7</v>
      </c>
      <c r="G10" s="5"/>
    </row>
    <row r="11" spans="1:8" x14ac:dyDescent="0.25">
      <c r="A11" t="s">
        <v>1</v>
      </c>
      <c r="B11" t="s">
        <v>24</v>
      </c>
      <c r="C11" s="4">
        <v>7</v>
      </c>
      <c r="D11" s="10">
        <v>2</v>
      </c>
      <c r="E11" s="4">
        <v>0</v>
      </c>
      <c r="F11" s="7">
        <f t="shared" si="0"/>
        <v>9</v>
      </c>
      <c r="G11" s="5"/>
    </row>
    <row r="12" spans="1:8" x14ac:dyDescent="0.25">
      <c r="A12" t="s">
        <v>2</v>
      </c>
      <c r="B12" t="s">
        <v>24</v>
      </c>
      <c r="C12" s="4">
        <v>0</v>
      </c>
      <c r="D12" s="10">
        <v>0</v>
      </c>
      <c r="E12" s="12">
        <v>0</v>
      </c>
      <c r="F12" s="7">
        <f t="shared" si="0"/>
        <v>0</v>
      </c>
      <c r="G12" s="5"/>
    </row>
    <row r="13" spans="1:8" x14ac:dyDescent="0.25">
      <c r="B13" s="13" t="s">
        <v>5</v>
      </c>
      <c r="C13" s="7">
        <f>SUM(C9:C12)</f>
        <v>331</v>
      </c>
      <c r="D13" s="7">
        <f t="shared" ref="D13:E13" si="1">SUM(D9:D12)</f>
        <v>2</v>
      </c>
      <c r="E13" s="7">
        <f t="shared" si="1"/>
        <v>0</v>
      </c>
      <c r="F13" s="22">
        <f>SUM(F9:F12)</f>
        <v>333</v>
      </c>
    </row>
    <row r="14" spans="1:8" ht="15.75" thickBot="1" x14ac:dyDescent="0.3">
      <c r="A14" s="11"/>
      <c r="B14" s="11"/>
      <c r="C14" s="11"/>
      <c r="D14" s="11"/>
      <c r="E14" s="11"/>
      <c r="F14" s="11"/>
      <c r="G14" s="11"/>
      <c r="H14" s="11"/>
    </row>
    <row r="15" spans="1:8" ht="18.75" x14ac:dyDescent="0.3">
      <c r="B15" s="18" t="s">
        <v>22</v>
      </c>
      <c r="C15" s="36" t="s">
        <v>47</v>
      </c>
    </row>
    <row r="16" spans="1:8" ht="90" x14ac:dyDescent="0.25">
      <c r="A16" s="2" t="s">
        <v>0</v>
      </c>
      <c r="B16" s="2" t="s">
        <v>3</v>
      </c>
      <c r="C16" s="3" t="s">
        <v>64</v>
      </c>
      <c r="D16" s="3" t="s">
        <v>4</v>
      </c>
      <c r="E16" s="3" t="s">
        <v>65</v>
      </c>
      <c r="F16" s="6" t="s">
        <v>5</v>
      </c>
    </row>
    <row r="17" spans="1:8" x14ac:dyDescent="0.25">
      <c r="A17" t="s">
        <v>23</v>
      </c>
      <c r="B17" t="s">
        <v>24</v>
      </c>
      <c r="C17" s="4">
        <v>107</v>
      </c>
      <c r="D17" s="4">
        <v>0</v>
      </c>
      <c r="E17" s="4">
        <v>0</v>
      </c>
      <c r="F17" s="7">
        <f>SUM(C17:E17)</f>
        <v>107</v>
      </c>
    </row>
    <row r="18" spans="1:8" x14ac:dyDescent="0.25">
      <c r="A18" t="s">
        <v>25</v>
      </c>
      <c r="B18" t="s">
        <v>24</v>
      </c>
      <c r="C18" s="4">
        <v>0</v>
      </c>
      <c r="D18" s="4">
        <v>0</v>
      </c>
      <c r="E18" s="4">
        <v>0</v>
      </c>
      <c r="F18" s="7">
        <f t="shared" ref="F18:F20" si="2">SUM(C18:E18)</f>
        <v>0</v>
      </c>
    </row>
    <row r="19" spans="1:8" x14ac:dyDescent="0.25">
      <c r="A19" t="s">
        <v>1</v>
      </c>
      <c r="B19" t="s">
        <v>24</v>
      </c>
      <c r="C19" s="4">
        <v>0</v>
      </c>
      <c r="D19" s="4">
        <v>0</v>
      </c>
      <c r="E19" s="4">
        <v>0</v>
      </c>
      <c r="F19" s="7">
        <f t="shared" si="2"/>
        <v>0</v>
      </c>
    </row>
    <row r="20" spans="1:8" x14ac:dyDescent="0.25">
      <c r="A20" t="s">
        <v>2</v>
      </c>
      <c r="B20" t="s">
        <v>24</v>
      </c>
      <c r="C20" s="4">
        <v>0</v>
      </c>
      <c r="D20" s="4">
        <v>0</v>
      </c>
      <c r="E20" s="4">
        <v>0</v>
      </c>
      <c r="F20" s="7">
        <f t="shared" si="2"/>
        <v>0</v>
      </c>
    </row>
    <row r="21" spans="1:8" x14ac:dyDescent="0.25">
      <c r="B21" s="1" t="s">
        <v>5</v>
      </c>
      <c r="C21" s="7">
        <f>SUM(C17:C20)</f>
        <v>107</v>
      </c>
      <c r="D21" s="7">
        <f t="shared" ref="D21:E21" si="3">SUM(D17:D20)</f>
        <v>0</v>
      </c>
      <c r="E21" s="7">
        <f t="shared" si="3"/>
        <v>0</v>
      </c>
      <c r="F21" s="22">
        <f>SUM(F17:F20)</f>
        <v>107</v>
      </c>
    </row>
    <row r="22" spans="1:8" ht="15.75" thickBot="1" x14ac:dyDescent="0.3">
      <c r="A22" s="11"/>
      <c r="B22" s="11"/>
      <c r="C22" s="11"/>
      <c r="D22" s="11"/>
      <c r="E22" s="11"/>
      <c r="F22" s="11"/>
      <c r="G22" s="11"/>
      <c r="H22" s="11"/>
    </row>
    <row r="23" spans="1:8" ht="37.5" x14ac:dyDescent="0.3">
      <c r="A23" s="3"/>
      <c r="B23" s="19" t="s">
        <v>21</v>
      </c>
      <c r="C23" s="36" t="s">
        <v>48</v>
      </c>
      <c r="D23" s="3"/>
      <c r="E23" s="3"/>
      <c r="F23" s="3"/>
      <c r="G23" s="3"/>
      <c r="H23" s="3"/>
    </row>
    <row r="24" spans="1:8" ht="90" x14ac:dyDescent="0.25">
      <c r="A24" s="2" t="s">
        <v>0</v>
      </c>
      <c r="B24" s="2" t="s">
        <v>3</v>
      </c>
      <c r="C24" s="3" t="s">
        <v>59</v>
      </c>
      <c r="D24" s="3" t="s">
        <v>4</v>
      </c>
      <c r="E24" s="3" t="s">
        <v>63</v>
      </c>
      <c r="F24" s="6" t="s">
        <v>5</v>
      </c>
      <c r="G24" s="2"/>
      <c r="H24" s="2"/>
    </row>
    <row r="25" spans="1:8" x14ac:dyDescent="0.25">
      <c r="A25" t="s">
        <v>23</v>
      </c>
      <c r="B25" t="s">
        <v>24</v>
      </c>
      <c r="C25" s="4">
        <v>187</v>
      </c>
      <c r="D25" s="10">
        <v>0</v>
      </c>
      <c r="E25" s="4">
        <v>0</v>
      </c>
      <c r="F25" s="7">
        <f>SUM(C25:E25)</f>
        <v>187</v>
      </c>
      <c r="G25" s="5"/>
    </row>
    <row r="26" spans="1:8" x14ac:dyDescent="0.25">
      <c r="A26" t="s">
        <v>25</v>
      </c>
      <c r="B26" t="s">
        <v>24</v>
      </c>
      <c r="C26" s="4">
        <v>11</v>
      </c>
      <c r="D26" s="10">
        <v>0</v>
      </c>
      <c r="E26" s="4">
        <v>0</v>
      </c>
      <c r="F26" s="7">
        <f t="shared" ref="F26:F28" si="4">SUM(C26:E26)</f>
        <v>11</v>
      </c>
      <c r="G26" s="5"/>
    </row>
    <row r="27" spans="1:8" x14ac:dyDescent="0.25">
      <c r="A27" t="s">
        <v>1</v>
      </c>
      <c r="B27" t="s">
        <v>24</v>
      </c>
      <c r="C27" s="4">
        <v>0</v>
      </c>
      <c r="D27" s="10">
        <v>7</v>
      </c>
      <c r="E27" s="4">
        <v>0</v>
      </c>
      <c r="F27" s="7">
        <f t="shared" si="4"/>
        <v>7</v>
      </c>
      <c r="G27" s="5"/>
    </row>
    <row r="28" spans="1:8" x14ac:dyDescent="0.25">
      <c r="A28" t="s">
        <v>2</v>
      </c>
      <c r="B28" t="s">
        <v>24</v>
      </c>
      <c r="C28" s="4">
        <v>0</v>
      </c>
      <c r="D28" s="10">
        <v>0</v>
      </c>
      <c r="E28" s="12">
        <v>0</v>
      </c>
      <c r="F28" s="7">
        <f t="shared" si="4"/>
        <v>0</v>
      </c>
      <c r="G28" s="5"/>
    </row>
    <row r="29" spans="1:8" x14ac:dyDescent="0.25">
      <c r="B29" s="13" t="s">
        <v>5</v>
      </c>
      <c r="C29" s="7">
        <f>SUM(C25:C28)</f>
        <v>198</v>
      </c>
      <c r="D29" s="7">
        <f t="shared" ref="D29:E29" si="5">SUM(D25:D28)</f>
        <v>7</v>
      </c>
      <c r="E29" s="7">
        <f t="shared" si="5"/>
        <v>0</v>
      </c>
      <c r="F29" s="22">
        <f>SUM(F25:F28)</f>
        <v>205</v>
      </c>
    </row>
    <row r="30" spans="1:8" ht="15.75" thickBot="1" x14ac:dyDescent="0.3">
      <c r="A30" s="11"/>
      <c r="B30" s="11"/>
      <c r="C30" s="11"/>
      <c r="D30" s="11"/>
      <c r="E30" s="11"/>
      <c r="F30" s="11"/>
      <c r="G30" s="11"/>
      <c r="H30" s="11"/>
    </row>
    <row r="31" spans="1:8" ht="18.75" x14ac:dyDescent="0.3">
      <c r="B31" s="18" t="s">
        <v>22</v>
      </c>
      <c r="C31" s="36" t="s">
        <v>48</v>
      </c>
    </row>
    <row r="32" spans="1:8" ht="90" x14ac:dyDescent="0.25">
      <c r="A32" s="2" t="s">
        <v>0</v>
      </c>
      <c r="B32" s="2" t="s">
        <v>3</v>
      </c>
      <c r="C32" s="3" t="s">
        <v>64</v>
      </c>
      <c r="D32" s="3" t="s">
        <v>4</v>
      </c>
      <c r="E32" s="3" t="s">
        <v>65</v>
      </c>
      <c r="F32" s="6" t="s">
        <v>5</v>
      </c>
    </row>
    <row r="33" spans="1:8" x14ac:dyDescent="0.25">
      <c r="A33" t="s">
        <v>23</v>
      </c>
      <c r="B33" t="s">
        <v>24</v>
      </c>
      <c r="C33" s="4">
        <v>0</v>
      </c>
      <c r="D33" s="4">
        <v>0</v>
      </c>
      <c r="E33" s="4">
        <v>0</v>
      </c>
      <c r="F33" s="7">
        <f>SUM(C33:E33)</f>
        <v>0</v>
      </c>
    </row>
    <row r="34" spans="1:8" x14ac:dyDescent="0.25">
      <c r="A34" t="s">
        <v>25</v>
      </c>
      <c r="B34" t="s">
        <v>24</v>
      </c>
      <c r="C34" s="4">
        <v>0</v>
      </c>
      <c r="D34" s="4">
        <v>0</v>
      </c>
      <c r="E34" s="4">
        <v>0</v>
      </c>
      <c r="F34" s="7">
        <f t="shared" ref="F34:F36" si="6">SUM(C34:E34)</f>
        <v>0</v>
      </c>
    </row>
    <row r="35" spans="1:8" x14ac:dyDescent="0.25">
      <c r="A35" t="s">
        <v>1</v>
      </c>
      <c r="B35" t="s">
        <v>24</v>
      </c>
      <c r="C35" s="4">
        <v>0</v>
      </c>
      <c r="D35" s="4">
        <v>0</v>
      </c>
      <c r="E35" s="4">
        <v>0</v>
      </c>
      <c r="F35" s="7">
        <f t="shared" si="6"/>
        <v>0</v>
      </c>
    </row>
    <row r="36" spans="1:8" x14ac:dyDescent="0.25">
      <c r="A36" t="s">
        <v>2</v>
      </c>
      <c r="B36" t="s">
        <v>24</v>
      </c>
      <c r="C36" s="4">
        <v>0</v>
      </c>
      <c r="D36" s="4">
        <v>0</v>
      </c>
      <c r="E36" s="4">
        <v>0</v>
      </c>
      <c r="F36" s="7">
        <f t="shared" si="6"/>
        <v>0</v>
      </c>
    </row>
    <row r="37" spans="1:8" x14ac:dyDescent="0.25">
      <c r="B37" s="1" t="s">
        <v>5</v>
      </c>
      <c r="C37" s="7">
        <f>SUM(C33:C36)</f>
        <v>0</v>
      </c>
      <c r="D37" s="7">
        <f t="shared" ref="D37:E37" si="7">SUM(D33:D36)</f>
        <v>0</v>
      </c>
      <c r="E37" s="7">
        <f t="shared" si="7"/>
        <v>0</v>
      </c>
      <c r="F37" s="22">
        <f>SUM(F33:F36)</f>
        <v>0</v>
      </c>
    </row>
    <row r="38" spans="1:8" ht="15.75" thickBot="1" x14ac:dyDescent="0.3">
      <c r="A38" s="11"/>
      <c r="B38" s="11"/>
      <c r="C38" s="11"/>
      <c r="D38" s="11"/>
      <c r="E38" s="11"/>
      <c r="F38" s="11"/>
      <c r="G38" s="11"/>
      <c r="H38" s="11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ht="18.75" x14ac:dyDescent="0.3">
      <c r="A40" s="18" t="s">
        <v>30</v>
      </c>
      <c r="B40" s="16"/>
      <c r="C40" s="16"/>
      <c r="D40" s="16"/>
      <c r="E40" s="16"/>
      <c r="F40" s="16"/>
    </row>
    <row r="41" spans="1:8" x14ac:dyDescent="0.25">
      <c r="A41" s="17" t="s">
        <v>31</v>
      </c>
      <c r="B41" s="4">
        <v>14</v>
      </c>
      <c r="D41" s="16"/>
      <c r="E41" s="16"/>
      <c r="F41" s="16"/>
    </row>
    <row r="42" spans="1:8" x14ac:dyDescent="0.25">
      <c r="A42" s="20" t="s">
        <v>32</v>
      </c>
      <c r="B42" s="16"/>
      <c r="C42" s="16"/>
      <c r="D42" s="16"/>
      <c r="E42" s="16"/>
      <c r="F42" s="16"/>
    </row>
    <row r="43" spans="1:8" ht="15.75" thickBot="1" x14ac:dyDescent="0.3">
      <c r="A43" s="11"/>
      <c r="B43" s="11"/>
      <c r="C43" s="11"/>
      <c r="D43" s="11"/>
      <c r="E43" s="11"/>
      <c r="F43" s="11"/>
      <c r="G43" s="11"/>
      <c r="H43" s="11"/>
    </row>
    <row r="44" spans="1:8" ht="18.75" x14ac:dyDescent="0.3">
      <c r="A44" s="18" t="s">
        <v>33</v>
      </c>
    </row>
    <row r="45" spans="1:8" x14ac:dyDescent="0.25">
      <c r="A45" s="2" t="s">
        <v>6</v>
      </c>
      <c r="B45" s="3" t="s">
        <v>11</v>
      </c>
      <c r="C45" s="3" t="s">
        <v>7</v>
      </c>
      <c r="D45" s="3" t="s">
        <v>8</v>
      </c>
      <c r="E45" s="3" t="s">
        <v>16</v>
      </c>
      <c r="F45" s="3" t="s">
        <v>9</v>
      </c>
      <c r="G45" s="3" t="s">
        <v>10</v>
      </c>
      <c r="H45" s="6" t="s">
        <v>5</v>
      </c>
    </row>
    <row r="46" spans="1:8" x14ac:dyDescent="0.25">
      <c r="A46" t="s">
        <v>12</v>
      </c>
      <c r="B46" s="4">
        <v>0</v>
      </c>
      <c r="C46" s="4">
        <v>0</v>
      </c>
      <c r="D46" s="4">
        <v>131</v>
      </c>
      <c r="E46" s="4">
        <v>0</v>
      </c>
      <c r="F46" s="4">
        <v>0</v>
      </c>
      <c r="G46" s="4">
        <v>0</v>
      </c>
      <c r="H46" s="7">
        <f>SUM(B46:G46)</f>
        <v>131</v>
      </c>
    </row>
    <row r="47" spans="1:8" x14ac:dyDescent="0.25">
      <c r="A47" t="s">
        <v>14</v>
      </c>
      <c r="B47" s="4">
        <v>117</v>
      </c>
      <c r="C47" s="4">
        <v>126</v>
      </c>
      <c r="D47" s="4">
        <v>0</v>
      </c>
      <c r="E47" s="4">
        <v>0</v>
      </c>
      <c r="F47" s="4">
        <v>0</v>
      </c>
      <c r="G47" s="4">
        <v>0</v>
      </c>
      <c r="H47" s="7">
        <f t="shared" ref="H47:H49" si="8">SUM(B47:G47)</f>
        <v>243</v>
      </c>
    </row>
    <row r="48" spans="1:8" x14ac:dyDescent="0.25">
      <c r="A48" t="s">
        <v>13</v>
      </c>
      <c r="B48" s="4">
        <v>0</v>
      </c>
      <c r="C48" s="4">
        <v>71</v>
      </c>
      <c r="D48" s="4">
        <v>0</v>
      </c>
      <c r="E48" s="4">
        <v>0</v>
      </c>
      <c r="F48" s="4">
        <v>0</v>
      </c>
      <c r="G48" s="4">
        <v>0</v>
      </c>
      <c r="H48" s="7">
        <f t="shared" si="8"/>
        <v>71</v>
      </c>
    </row>
    <row r="49" spans="1:8" x14ac:dyDescent="0.25">
      <c r="A49" t="s">
        <v>15</v>
      </c>
      <c r="B49" s="4">
        <v>0</v>
      </c>
      <c r="C49" s="4">
        <v>8</v>
      </c>
      <c r="D49" s="4">
        <v>0</v>
      </c>
      <c r="E49" s="4">
        <v>0</v>
      </c>
      <c r="F49" s="4">
        <v>1</v>
      </c>
      <c r="G49" s="4">
        <v>0</v>
      </c>
      <c r="H49" s="7">
        <f t="shared" si="8"/>
        <v>9</v>
      </c>
    </row>
    <row r="50" spans="1:8" x14ac:dyDescent="0.25">
      <c r="A50" s="1" t="s">
        <v>5</v>
      </c>
      <c r="B50" s="7">
        <f>SUM(B46:B49)</f>
        <v>117</v>
      </c>
      <c r="C50" s="7">
        <f t="shared" ref="C50:G50" si="9">SUM(C46:C49)</f>
        <v>205</v>
      </c>
      <c r="D50" s="7">
        <f t="shared" si="9"/>
        <v>131</v>
      </c>
      <c r="E50" s="7">
        <f t="shared" si="9"/>
        <v>0</v>
      </c>
      <c r="F50" s="7">
        <f t="shared" si="9"/>
        <v>1</v>
      </c>
      <c r="G50" s="7">
        <f t="shared" si="9"/>
        <v>0</v>
      </c>
      <c r="H50" s="22">
        <f>SUM(H46:H49)</f>
        <v>454</v>
      </c>
    </row>
    <row r="52" spans="1:8" ht="15.75" thickBot="1" x14ac:dyDescent="0.3">
      <c r="A52" s="11"/>
      <c r="B52" s="11"/>
      <c r="C52" s="11"/>
      <c r="D52" s="11"/>
      <c r="E52" s="11"/>
      <c r="F52" s="11"/>
      <c r="G52" s="11"/>
      <c r="H52" s="11"/>
    </row>
    <row r="53" spans="1:8" ht="18.75" x14ac:dyDescent="0.3">
      <c r="A53" s="18" t="s">
        <v>34</v>
      </c>
    </row>
    <row r="54" spans="1:8" x14ac:dyDescent="0.25">
      <c r="B54" t="s">
        <v>17</v>
      </c>
      <c r="C54" t="s">
        <v>8</v>
      </c>
      <c r="D54" t="s">
        <v>18</v>
      </c>
      <c r="E54" t="s">
        <v>19</v>
      </c>
      <c r="F54" t="s">
        <v>9</v>
      </c>
      <c r="G54" t="s">
        <v>10</v>
      </c>
      <c r="H54" s="6" t="s">
        <v>5</v>
      </c>
    </row>
    <row r="55" spans="1:8" x14ac:dyDescent="0.25">
      <c r="A55" t="s">
        <v>58</v>
      </c>
      <c r="B55" s="4">
        <v>431</v>
      </c>
      <c r="C55" s="4">
        <v>13</v>
      </c>
      <c r="D55" s="4">
        <v>0</v>
      </c>
      <c r="E55" s="4">
        <v>0</v>
      </c>
      <c r="F55" s="4">
        <v>1</v>
      </c>
      <c r="G55" s="4">
        <v>0</v>
      </c>
      <c r="H55" s="7">
        <f>SUM(B55:G55)</f>
        <v>445</v>
      </c>
    </row>
    <row r="56" spans="1:8" x14ac:dyDescent="0.25">
      <c r="A56" t="s">
        <v>20</v>
      </c>
      <c r="B56" s="4">
        <v>0</v>
      </c>
      <c r="C56" s="4">
        <v>0</v>
      </c>
      <c r="D56" s="4">
        <v>9</v>
      </c>
      <c r="E56" s="4">
        <v>0</v>
      </c>
      <c r="F56" s="4">
        <v>0</v>
      </c>
      <c r="G56" s="4">
        <v>0</v>
      </c>
      <c r="H56" s="7">
        <f t="shared" ref="H56" si="10">SUM(B56:G56)</f>
        <v>9</v>
      </c>
    </row>
    <row r="57" spans="1:8" x14ac:dyDescent="0.25">
      <c r="A57" s="1" t="s">
        <v>5</v>
      </c>
      <c r="B57" s="7">
        <f>SUM(B53:B56)</f>
        <v>431</v>
      </c>
      <c r="C57" s="7">
        <f t="shared" ref="C57:G57" si="11">SUM(C53:C56)</f>
        <v>13</v>
      </c>
      <c r="D57" s="7">
        <f t="shared" si="11"/>
        <v>9</v>
      </c>
      <c r="E57" s="7">
        <f t="shared" si="11"/>
        <v>0</v>
      </c>
      <c r="F57" s="7">
        <f t="shared" si="11"/>
        <v>1</v>
      </c>
      <c r="G57" s="7">
        <f t="shared" si="11"/>
        <v>0</v>
      </c>
      <c r="H57" s="22">
        <f>SUM(H53:H56)</f>
        <v>454</v>
      </c>
    </row>
  </sheetData>
  <pageMargins left="0.7" right="0.7" top="0.75" bottom="0.75" header="0.3" footer="0.3"/>
  <pageSetup scale="59" fitToWidth="0" orientation="portrait" r:id="rId1"/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2013Q1</vt:lpstr>
      <vt:lpstr>2013Q2</vt:lpstr>
      <vt:lpstr>2013Q3</vt:lpstr>
      <vt:lpstr>2013Q4</vt:lpstr>
      <vt:lpstr>2014Q1</vt:lpstr>
      <vt:lpstr>2014Q2</vt:lpstr>
      <vt:lpstr>2014Q3</vt:lpstr>
      <vt:lpstr>2014Q4</vt:lpstr>
      <vt:lpstr>2015Q1</vt:lpstr>
      <vt:lpstr>2015Q2</vt:lpstr>
      <vt:lpstr>2015Q3</vt:lpstr>
      <vt:lpstr>2015Q4</vt:lpstr>
      <vt:lpstr>Historical Trends</vt:lpstr>
      <vt:lpstr>Quarterly Trends</vt:lpstr>
      <vt:lpstr>2016Q1</vt:lpstr>
      <vt:lpstr>2016Q2</vt:lpstr>
      <vt:lpstr>2016Q3</vt:lpstr>
      <vt:lpstr>2016Q4</vt:lpstr>
      <vt:lpstr>'2013Q1'!Print_Area</vt:lpstr>
      <vt:lpstr>'2013Q2'!Print_Area</vt:lpstr>
      <vt:lpstr>'2013Q3'!Print_Area</vt:lpstr>
      <vt:lpstr>'2013Q4'!Print_Area</vt:lpstr>
      <vt:lpstr>'2015Q1'!Print_Area</vt:lpstr>
      <vt:lpstr>'2015Q2'!Print_Area</vt:lpstr>
      <vt:lpstr>'Historical Trends'!Print_Area</vt:lpstr>
      <vt:lpstr>'Quarterly Trends'!Print_Area</vt:lpstr>
    </vt:vector>
  </TitlesOfParts>
  <Company>Motor Coach Industries Int'l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Bmaitlan</dc:creator>
  <cp:lastModifiedBy>Matt Manousoff</cp:lastModifiedBy>
  <cp:lastPrinted>2016-05-03T14:33:57Z</cp:lastPrinted>
  <dcterms:created xsi:type="dcterms:W3CDTF">2013-03-29T15:55:15Z</dcterms:created>
  <dcterms:modified xsi:type="dcterms:W3CDTF">2017-01-25T20:33:47Z</dcterms:modified>
</cp:coreProperties>
</file>